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Приложение №1" sheetId="1" r:id="rId1"/>
    <sheet name="Приложение №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<sst xmlns="http://schemas.openxmlformats.org/spreadsheetml/2006/main" count="518" uniqueCount="262">
  <si>
    <t>1. Формирование здорового образа жизни</t>
  </si>
  <si>
    <t>1.1.</t>
  </si>
  <si>
    <t>Ежемесячное размещение социальной рекламы по темам ЗОЖ, статей, роликов, распространение  буклетов, мероприятия с целевыми группами - годовая перманентная инфокампания «Азбука здоровья»</t>
  </si>
  <si>
    <t>МКУ «Управление РСП»</t>
  </si>
  <si>
    <t>1.2.</t>
  </si>
  <si>
    <t>Городской конкурс образовательных учебных заведений «Учебное заведение ЗОЖ» (ссузы, школы, ДОУ)</t>
  </si>
  <si>
    <t>1.4.</t>
  </si>
  <si>
    <t>Не требует финансирования</t>
  </si>
  <si>
    <t>Конкурс грантов для городских общественных организаций</t>
  </si>
  <si>
    <t>Городской конкурс агитбригад «За здоровый образ жизни»</t>
  </si>
  <si>
    <t>1.7.</t>
  </si>
  <si>
    <t>Общественно-значимые мероприятия /акции/флэш-мобы по профилактике наркомании, алкоголизма и табакокурения, безопасности дорожного движения, по пропаганде здорового образа жизни</t>
  </si>
  <si>
    <t>Марафон здоровья - цикл трёхмесячных конкурсов здоровьесберегающих и оздоровительных корпоративных программ для предприятий и организаций города, конкурсов по ЗОЖ для населения к Всемирному дню здоровья</t>
  </si>
  <si>
    <t>Общегородской конкурс по повышению физической активности жителей и организации семейного досуга - «Лыжня зовёт»</t>
  </si>
  <si>
    <t>2.1.</t>
  </si>
  <si>
    <t>Организация и работа «Школы волонтеров» при образовательных учреждениях города</t>
  </si>
  <si>
    <t>2.2.</t>
  </si>
  <si>
    <t>Профильная смена волонтеров из числа учащихся и студентов «За здоровый образ жизни» в о/л «Юность»</t>
  </si>
  <si>
    <t>Обучение пожилых людей навыкам ЗОЖ и самосохраняющего поведения, профилактике заболеваний на базе Университета «София» и социо-культурных центров в микрорайонах</t>
  </si>
  <si>
    <t>Контроль и координация деятельности по информированию населения в вопросах профилактики НИЗ и обучение навыкам здоровой жизни:</t>
  </si>
  <si>
    <t>- Школа диабета;</t>
  </si>
  <si>
    <t>- Школа гипертонии;</t>
  </si>
  <si>
    <t>- Школа здоровья и первой помощи;</t>
  </si>
  <si>
    <t>- Школа «Легкое дыхание»;</t>
  </si>
  <si>
    <t>- Школа поддержания здоровья и реабилитации при заболевании НИЗ</t>
  </si>
  <si>
    <t>2.5.</t>
  </si>
  <si>
    <t>Информационно-разъяснительная работа с привлечением специалистов и раздачей буклетов</t>
  </si>
  <si>
    <t>- на предприятиях города</t>
  </si>
  <si>
    <t>- на родительских собраниях в образовательных учреждениях</t>
  </si>
  <si>
    <t xml:space="preserve">3. Обеспечение участия в проекте ЕРБ ВОЗ «Здоровые города»  и деятельности в рамках членства в Сети Здоровых городов ВОЗ и Ассоциации «Здоровые города, районы и посёлки» </t>
  </si>
  <si>
    <t>3.1.</t>
  </si>
  <si>
    <t>3.2.</t>
  </si>
  <si>
    <t>3.3.</t>
  </si>
  <si>
    <t>Участие в ежегодном совещании ЕРБ  ВОЗ по проекту «Здоровые города», в совещаниях Российской сети «Здоровые города, районы и поселки», семинарах, конференциях по охране здоровья и ЗОЖ:</t>
  </si>
  <si>
    <t>Глава города: проживание</t>
  </si>
  <si>
    <t>Администрация города: проживание</t>
  </si>
  <si>
    <t>МКУ «Управление РСП»:</t>
  </si>
  <si>
    <t>3.4.</t>
  </si>
  <si>
    <t>Обеспечение коммуникаций, взаимодействия и обязательств по реализации Проекта, трансляции опыта  внедрение лучших практик</t>
  </si>
  <si>
    <t>3.5.</t>
  </si>
  <si>
    <t>Переводы заявки, отчетов в ВОЗ, презентационных материалов и докладов</t>
  </si>
  <si>
    <t>3.6.</t>
  </si>
  <si>
    <t>4.1.</t>
  </si>
  <si>
    <t>Проведение анкетирования, блиц-опросы во время массовых профилактических мероприятий.</t>
  </si>
  <si>
    <t>4.2.</t>
  </si>
  <si>
    <t>Проведение исследования равенства возможностей здоровья в различных социальных группах</t>
  </si>
  <si>
    <t>4.3.</t>
  </si>
  <si>
    <t>Проведение социологических опросов по</t>
  </si>
  <si>
    <t xml:space="preserve">- самооценке здоровья  </t>
  </si>
  <si>
    <t>- уровню осведомлённости о факторах риска заболеваемости НИЗ</t>
  </si>
  <si>
    <t xml:space="preserve">- уровню осведомлённости о факторах риска образа жизни для здоровья </t>
  </si>
  <si>
    <t>- уровню распространённости курения</t>
  </si>
  <si>
    <t>- уровню мотивации к ЗОЖ</t>
  </si>
  <si>
    <t>4.4.</t>
  </si>
  <si>
    <t>Подготовка и публикация методических материалов/докладов по исследованиям</t>
  </si>
  <si>
    <t>1.3.</t>
  </si>
  <si>
    <t>1.5.</t>
  </si>
  <si>
    <t>1.6.</t>
  </si>
  <si>
    <t>1.8.</t>
  </si>
  <si>
    <t>2.3.</t>
  </si>
  <si>
    <t>2.4.</t>
  </si>
  <si>
    <t>№</t>
  </si>
  <si>
    <t>п/п (в соответствии с Приложением 1)</t>
  </si>
  <si>
    <t>Наименование мероприятий</t>
  </si>
  <si>
    <t>Цена.ед.</t>
  </si>
  <si>
    <t>(тыс.руб.)</t>
  </si>
  <si>
    <t>Кол-во (ежегодно)</t>
  </si>
  <si>
    <t>Сумма</t>
  </si>
  <si>
    <t>финансирования (тыс.руб.)</t>
  </si>
  <si>
    <t>1.3</t>
  </si>
  <si>
    <t>Ссузы:</t>
  </si>
  <si>
    <t>I премия</t>
  </si>
  <si>
    <t>II премия</t>
  </si>
  <si>
    <t>III премия</t>
  </si>
  <si>
    <t>Школы:</t>
  </si>
  <si>
    <t>Д/с:</t>
  </si>
  <si>
    <t>Организация программы (ведение, сценарий, музыкальное сопровождение)</t>
  </si>
  <si>
    <t>Дипломы</t>
  </si>
  <si>
    <t>Призы:</t>
  </si>
  <si>
    <t>I место</t>
  </si>
  <si>
    <t>II место</t>
  </si>
  <si>
    <t>III место</t>
  </si>
  <si>
    <t>Поощрительные призы</t>
  </si>
  <si>
    <t xml:space="preserve">  I место</t>
  </si>
  <si>
    <t xml:space="preserve"> II место</t>
  </si>
  <si>
    <t>Благодарственные письма</t>
  </si>
  <si>
    <t>Организация мероприятий, посвященных Всемирному дню здоровья</t>
  </si>
  <si>
    <t>4 шт.</t>
  </si>
  <si>
    <t>100 шт.</t>
  </si>
  <si>
    <t>50 шт.</t>
  </si>
  <si>
    <t>- проживание и питание участников;</t>
  </si>
  <si>
    <t xml:space="preserve">   блокноты</t>
  </si>
  <si>
    <t>- канцтовары (бумага, клей, скотч, ножницы, цветные стикеры)</t>
  </si>
  <si>
    <t>-транспортные расходы</t>
  </si>
  <si>
    <t>Ответственный исполниственный исполнитель</t>
  </si>
  <si>
    <t>Итого:</t>
  </si>
  <si>
    <t>12 шт.</t>
  </si>
  <si>
    <t>6 шт.*3 раза</t>
  </si>
  <si>
    <t>24 шт.</t>
  </si>
  <si>
    <t>Монтаж-демонтаж баннеров</t>
  </si>
  <si>
    <t>Размещение роликов в электронных СМИ (0,05*25сек.)</t>
  </si>
  <si>
    <t>Размещение статей в печатных СМИ</t>
  </si>
  <si>
    <t>45 чел.</t>
  </si>
  <si>
    <t xml:space="preserve">45 чел. </t>
  </si>
  <si>
    <t>60 чел.</t>
  </si>
  <si>
    <t>100 бут</t>
  </si>
  <si>
    <t>50 уп.</t>
  </si>
  <si>
    <t>20 уп.</t>
  </si>
  <si>
    <t>60 уп.</t>
  </si>
  <si>
    <t>Ручки</t>
  </si>
  <si>
    <t>120 шт.</t>
  </si>
  <si>
    <t>60 шт.</t>
  </si>
  <si>
    <t xml:space="preserve">2 дня </t>
  </si>
  <si>
    <t>Транспортные расходы</t>
  </si>
  <si>
    <t>500 экз.</t>
  </si>
  <si>
    <t>1500 экз.</t>
  </si>
  <si>
    <t>25 шт.</t>
  </si>
  <si>
    <t>40 шт.</t>
  </si>
  <si>
    <t>120 чел</t>
  </si>
  <si>
    <t>Аренда помещения</t>
  </si>
  <si>
    <t>СИСТЕМА ПРОГРАММНЫХ МЕРОПРИЯТИЙ</t>
  </si>
  <si>
    <t>п/п</t>
  </si>
  <si>
    <t>Ответственный исполнитель</t>
  </si>
  <si>
    <t>Сумма финансирования из бюджета города по годам (тыс. руб.)</t>
  </si>
  <si>
    <t>Код бюджетной классификации</t>
  </si>
  <si>
    <t>Всего</t>
  </si>
  <si>
    <t>КФСР</t>
  </si>
  <si>
    <t>КЦСР</t>
  </si>
  <si>
    <t>КВР</t>
  </si>
  <si>
    <t>КВСР</t>
  </si>
  <si>
    <t>КОСГУ</t>
  </si>
  <si>
    <t>Аренда лыж</t>
  </si>
  <si>
    <t>Рамки</t>
  </si>
  <si>
    <t>Изготовление социальной рекламы (ролики, комиксы, баннеры, буклеты, проспекты, промо-про-дукция, плакаты):</t>
  </si>
  <si>
    <t xml:space="preserve"> транспортные расходы</t>
  </si>
  <si>
    <t>суточные</t>
  </si>
  <si>
    <t>транспортные расходы</t>
  </si>
  <si>
    <t>проживание</t>
  </si>
  <si>
    <t>Бумага А4</t>
  </si>
  <si>
    <t>2 пач.</t>
  </si>
  <si>
    <t>Потребности в бюджетных ресурсах каждого мероприятия Программы определены предварительно с использованием данных о стоимости работ аналогичного характера, производимых в городе Димитровграде или иных регионах Российской Федерации.</t>
  </si>
  <si>
    <t>0707</t>
  </si>
  <si>
    <t>0113</t>
  </si>
  <si>
    <t>244</t>
  </si>
  <si>
    <t>122</t>
  </si>
  <si>
    <t>экскурсия</t>
  </si>
  <si>
    <t>Обучение пожилых людей навыкам ЗОЖ и самосохраняющего поведения, профилактике заболеваний на базе Университета «София» и социо-культурных центров в микрорайонах:</t>
  </si>
  <si>
    <t>10</t>
  </si>
  <si>
    <t>200 экз.</t>
  </si>
  <si>
    <t xml:space="preserve">Проведение социологических опросов:  </t>
  </si>
  <si>
    <t>2. Информационно-профилактическая работа с населением</t>
  </si>
  <si>
    <t>4.Организационно-методическая деятельность и оценка эффективности и организация системы мониторинга</t>
  </si>
  <si>
    <t>Дипломы, призы</t>
  </si>
  <si>
    <t>дипломы, призы, рамки</t>
  </si>
  <si>
    <t>услуги тренеров (300 руб.*3 чел.); методические материалы</t>
  </si>
  <si>
    <t>транспортные расходы;</t>
  </si>
  <si>
    <t>футболки, сертификаты, поощрительные призы</t>
  </si>
  <si>
    <t xml:space="preserve">  футболки, папки, бокноты, бейджи</t>
  </si>
  <si>
    <t>единая форма (футболка + бейсболка), удостоверение волонтера</t>
  </si>
  <si>
    <t>0709</t>
  </si>
  <si>
    <t>Рамки, дипломы, призы</t>
  </si>
  <si>
    <t>1102</t>
  </si>
  <si>
    <t>Проведение анкетирования, блиц-опросы во время массовых профилактических мероприятий. (покупка бумаги, ручек)</t>
  </si>
  <si>
    <t>Всего:</t>
  </si>
  <si>
    <t>МКУ «Управление РСП» (координатор):</t>
  </si>
  <si>
    <t>МКУ «Управление РСП»*</t>
  </si>
  <si>
    <t>КДМ*</t>
  </si>
  <si>
    <t>КФКиС*</t>
  </si>
  <si>
    <t xml:space="preserve"> МКУ «Управление РСП»*</t>
  </si>
  <si>
    <t>ФГУЗ КБ № 172*</t>
  </si>
  <si>
    <t>ФБГУЗ КБ № 172*</t>
  </si>
  <si>
    <t>Городская Дума*</t>
  </si>
  <si>
    <t>Глава города*</t>
  </si>
  <si>
    <t>* По согласованию</t>
  </si>
  <si>
    <t>Ежемесячное размещение социальной рекламы по темам ЗОЖ, статей, роликов, распространение  буклетов, мероприятия с целевыми группами - годовая перманентная инфокампания «Азбука здоровья»:</t>
  </si>
  <si>
    <t xml:space="preserve">МКУ «Управление РСП»*
</t>
  </si>
  <si>
    <t>* по согласованию</t>
  </si>
  <si>
    <t>УО</t>
  </si>
  <si>
    <t>Администрация города</t>
  </si>
  <si>
    <t xml:space="preserve">Ссузы </t>
  </si>
  <si>
    <t>Школы, д/с</t>
  </si>
  <si>
    <t>Оплата членских взносов в Европейское бюро Всемирной Организации Здравоохранения3500 Долларов (США) * 38 р/д (прогнозируемый курс доллара к рублю)</t>
  </si>
  <si>
    <t>Бейджи, проживание,пакеты, ручки, планшеты, бокноты, одноразовая посуда, салфетки, бумажные папки</t>
  </si>
  <si>
    <t>к муниципальной программе</t>
  </si>
  <si>
    <t>"Здоровый город"</t>
  </si>
  <si>
    <t>баннеры</t>
  </si>
  <si>
    <t>буклеты, проспекты</t>
  </si>
  <si>
    <t>плакаты;</t>
  </si>
  <si>
    <t>наклейки;</t>
  </si>
  <si>
    <t>дипломы;</t>
  </si>
  <si>
    <t>призовой фонд:</t>
  </si>
  <si>
    <t>Поощрительные призы (приз зрительских симпатий)</t>
  </si>
  <si>
    <t>услуги тренеров (300 руб.*3 чел.);</t>
  </si>
  <si>
    <t>поощрительные призы</t>
  </si>
  <si>
    <t>футболки;</t>
  </si>
  <si>
    <t>изготовление методических материалов (по разным направлениям);</t>
  </si>
  <si>
    <t>сертификаты;</t>
  </si>
  <si>
    <t>проживание и питание участников;</t>
  </si>
  <si>
    <t>промопродукция:</t>
  </si>
  <si>
    <t xml:space="preserve">  футболки;</t>
  </si>
  <si>
    <t xml:space="preserve">   папки;</t>
  </si>
  <si>
    <t xml:space="preserve">   бейджи;</t>
  </si>
  <si>
    <t>канцтовары (бумага, клей, скотч, ножницы, цветные стикеры);</t>
  </si>
  <si>
    <t>экскурсия;</t>
  </si>
  <si>
    <t>единая форма (футболка + бейсболка);</t>
  </si>
  <si>
    <t>удостоверение волонтера</t>
  </si>
  <si>
    <t>Бейджи;</t>
  </si>
  <si>
    <t>Проживание;</t>
  </si>
  <si>
    <t>Питание участников;</t>
  </si>
  <si>
    <t>Кофе-брейк (кофе, сахар, печенье, чай);</t>
  </si>
  <si>
    <t>Ручки;</t>
  </si>
  <si>
    <t>Пакеты;</t>
  </si>
  <si>
    <t>Планшеты;</t>
  </si>
  <si>
    <t>Изготовление информационных материалов;</t>
  </si>
  <si>
    <t>Услуги переводчика;</t>
  </si>
  <si>
    <t>Мин.вода (0,5л);</t>
  </si>
  <si>
    <t>Одноразовая посуда (стаканы);</t>
  </si>
  <si>
    <t>Салфетки;</t>
  </si>
  <si>
    <t>Бумажные папки;</t>
  </si>
  <si>
    <t>Блокноты;</t>
  </si>
  <si>
    <t xml:space="preserve">Организация культурной программы (экскурсия по городу, посещение театра); </t>
  </si>
  <si>
    <t>Транспортные расходы;</t>
  </si>
  <si>
    <t>по уровню осведомлённости о факторах риска заболеваемости НИЗ</t>
  </si>
  <si>
    <t xml:space="preserve"> по самооценке здоровья</t>
  </si>
  <si>
    <t>по уровню осведомлённости о факторах риска образа жизни для здоровья</t>
  </si>
  <si>
    <t>по уровню распространённости курения</t>
  </si>
  <si>
    <t>по уровню мотивации к ЗОЖ</t>
  </si>
  <si>
    <t>».</t>
  </si>
  <si>
    <t>2. Установить, что настоящее постановление подлежит официальному опубликованию.</t>
  </si>
  <si>
    <t>3. Контроль за исполнением настоящего постановления возложить на заместителя Главы Администрации города И.В.Баканову</t>
  </si>
  <si>
    <t>Ресурсное обеспечение программы</t>
  </si>
  <si>
    <t>Организация программы (проведение, сценарий, музыкальное сопровождение)</t>
  </si>
  <si>
    <t>Оплата членских взносов в Европейское бюро Всемирной Организации Здравоохранения 3500 Долларов (США) * 38 р/д (прогнзируемый курс доллара к рублю)</t>
  </si>
  <si>
    <t>862</t>
  </si>
  <si>
    <t xml:space="preserve"> «Здоровый город Димитровград»</t>
  </si>
  <si>
    <t>«Профиль здоровья города»</t>
  </si>
  <si>
    <t xml:space="preserve"> «профилей» по целевым направлениям (молодежь, неравенство, пожилые люди)</t>
  </si>
  <si>
    <t>Подготовка и издание:</t>
  </si>
  <si>
    <t>Подготовка и издание журналов: «Здоровый город Димитровград», "Профиль здоровья города, профилей по целевым направлениям (молодежь,  пожилые люди, неравенство)</t>
  </si>
  <si>
    <t>«Приложение №2</t>
  </si>
  <si>
    <t>рамки</t>
  </si>
  <si>
    <t>Оплата членских взносов в Ассоциацию «Здоровые города, районы и посёлки»</t>
  </si>
  <si>
    <t>7957503</t>
  </si>
  <si>
    <t>401</t>
  </si>
  <si>
    <t>3.3</t>
  </si>
  <si>
    <t>3.4</t>
  </si>
  <si>
    <t>3.5</t>
  </si>
  <si>
    <t>3.6</t>
  </si>
  <si>
    <t xml:space="preserve">1.7. Приложение №2 к муниципальной программе "Здоровый город", являющейся приложением к постановлению, изложить в следующей редакции, изложить в следующей редакции: </t>
  </si>
  <si>
    <t>3.7.</t>
  </si>
  <si>
    <t>Межрегиональная конференция с участием представителей ВОЗ, городов-участников Проекта и городов Ассоциации, экспертов и партнеров по Проекту</t>
  </si>
  <si>
    <t>Международная конференция Ассоциации "Здоровые города, районы и поселки" с участием городов-участников  Ассоциации, экспертов и партнеров по Проекту</t>
  </si>
  <si>
    <t>Изготовление информационных материалов, экскурсия</t>
  </si>
  <si>
    <t>3.8</t>
  </si>
  <si>
    <t>Изготовление информационных материалов,услуги переводчика,  экскурсия</t>
  </si>
  <si>
    <t>3.8.</t>
  </si>
  <si>
    <t xml:space="preserve"> Социальная реклама: изготовление баннеров буклетов, плакатов, наклеек</t>
  </si>
  <si>
    <t>-</t>
  </si>
  <si>
    <t>Международная конференция Ассоциации "Здоровые города, районы и поселки" с участием городов-участников Ассоциации, экспертов и партнеров по Проекту</t>
  </si>
  <si>
    <t>Бейджи, пакеты, ручки, планшеты, блокноты, одноразовая посуда, салфетки, бумажные папки</t>
  </si>
  <si>
    <t>400 шт.</t>
  </si>
  <si>
    <t>Главы Администрации города                                                      Ю.Ю.Чибисов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</si>
</sst>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&quot;р.&quot;"/>
    <numFmt numFmtId="170" formatCode="0.0"/>
    <numFmt numFmtId="171" formatCode="_-* #,##0.0_р_._-;\-* #,##0.0_р_._-;_-* &quot;-&quot;??_р_._-;_-@_-"/>
    <numFmt numFmtId="172" formatCode="_-* #,##0.000_р_._-;\-* #,##0.000_р_._-;_-* &quot;-&quot;???_р_._-;_-@_-"/>
    <numFmt numFmtId="173" formatCode="#,##0.00_ ;\-#,##0.00\ "/>
    <numFmt numFmtId="174" formatCode="_-* #,##0_р_._-;\-* #,##0_р_._-;_-* &quot;-&quot;??_р_._-;_-@_-"/>
    <numFmt numFmtId="175" formatCode="_-* #,##0.000_р_._-;\-* #,##0.00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4">
    <xf numFmtId="0" fontId="0" fillId="0" borderId="0" xfId="0" applyAlignment="1">
      <alignment/>
    </xf>
    <xf numFmtId="0" fontId="0" fillId="24" borderId="0" xfId="0" applyFill="1" applyAlignment="1">
      <alignment/>
    </xf>
    <xf numFmtId="43" fontId="4" fillId="24" borderId="10" xfId="60" applyFont="1" applyFill="1" applyBorder="1" applyAlignment="1">
      <alignment horizontal="center" vertical="center" wrapText="1"/>
    </xf>
    <xf numFmtId="43" fontId="7" fillId="24" borderId="11" xfId="6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43" fontId="4" fillId="24" borderId="14" xfId="60" applyFont="1" applyFill="1" applyBorder="1" applyAlignment="1">
      <alignment vertical="center" wrapText="1"/>
    </xf>
    <xf numFmtId="43" fontId="7" fillId="24" borderId="11" xfId="6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left" vertical="justify" wrapText="1"/>
    </xf>
    <xf numFmtId="0" fontId="1" fillId="24" borderId="15" xfId="0" applyFont="1" applyFill="1" applyBorder="1" applyAlignment="1">
      <alignment horizontal="left" vertical="justify" wrapText="1"/>
    </xf>
    <xf numFmtId="0" fontId="1" fillId="24" borderId="10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43" fontId="4" fillId="0" borderId="0" xfId="60" applyFont="1" applyAlignment="1">
      <alignment/>
    </xf>
    <xf numFmtId="43" fontId="0" fillId="0" borderId="0" xfId="60" applyFont="1" applyAlignment="1">
      <alignment/>
    </xf>
    <xf numFmtId="43" fontId="4" fillId="0" borderId="14" xfId="60" applyFont="1" applyBorder="1" applyAlignment="1">
      <alignment horizontal="center" wrapText="1"/>
    </xf>
    <xf numFmtId="43" fontId="0" fillId="0" borderId="0" xfId="60" applyFont="1" applyAlignment="1">
      <alignment vertical="center"/>
    </xf>
    <xf numFmtId="0" fontId="1" fillId="24" borderId="11" xfId="0" applyFont="1" applyFill="1" applyBorder="1" applyAlignment="1">
      <alignment horizontal="left" vertical="center" wrapText="1"/>
    </xf>
    <xf numFmtId="43" fontId="7" fillId="24" borderId="17" xfId="60" applyFont="1" applyFill="1" applyBorder="1" applyAlignment="1">
      <alignment vertical="center" wrapText="1"/>
    </xf>
    <xf numFmtId="43" fontId="7" fillId="24" borderId="12" xfId="60" applyFont="1" applyFill="1" applyBorder="1" applyAlignment="1">
      <alignment vertical="center" wrapText="1"/>
    </xf>
    <xf numFmtId="43" fontId="7" fillId="24" borderId="18" xfId="60" applyFont="1" applyFill="1" applyBorder="1" applyAlignment="1">
      <alignment vertical="center" wrapText="1"/>
    </xf>
    <xf numFmtId="0" fontId="1" fillId="24" borderId="19" xfId="0" applyFont="1" applyFill="1" applyBorder="1" applyAlignment="1">
      <alignment horizontal="left" vertical="center" wrapText="1"/>
    </xf>
    <xf numFmtId="43" fontId="7" fillId="24" borderId="19" xfId="60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left" vertical="center" wrapText="1"/>
    </xf>
    <xf numFmtId="43" fontId="4" fillId="24" borderId="20" xfId="60" applyFont="1" applyFill="1" applyBorder="1" applyAlignment="1">
      <alignment vertical="center" wrapText="1"/>
    </xf>
    <xf numFmtId="43" fontId="4" fillId="24" borderId="19" xfId="60" applyFont="1" applyFill="1" applyBorder="1" applyAlignment="1">
      <alignment vertical="center" wrapText="1"/>
    </xf>
    <xf numFmtId="43" fontId="4" fillId="24" borderId="18" xfId="6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left" vertical="center" wrapText="1"/>
    </xf>
    <xf numFmtId="43" fontId="7" fillId="24" borderId="13" xfId="60" applyFont="1" applyFill="1" applyBorder="1" applyAlignment="1">
      <alignment vertical="center" wrapText="1"/>
    </xf>
    <xf numFmtId="43" fontId="4" fillId="24" borderId="21" xfId="60" applyFont="1" applyFill="1" applyBorder="1" applyAlignment="1">
      <alignment vertical="center" wrapText="1"/>
    </xf>
    <xf numFmtId="43" fontId="4" fillId="24" borderId="17" xfId="60" applyFont="1" applyFill="1" applyBorder="1" applyAlignment="1">
      <alignment vertical="center" wrapText="1"/>
    </xf>
    <xf numFmtId="43" fontId="4" fillId="24" borderId="11" xfId="60" applyFont="1" applyFill="1" applyBorder="1" applyAlignment="1">
      <alignment vertical="center" wrapText="1"/>
    </xf>
    <xf numFmtId="43" fontId="4" fillId="24" borderId="12" xfId="60" applyFont="1" applyFill="1" applyBorder="1" applyAlignment="1">
      <alignment vertical="center" wrapText="1"/>
    </xf>
    <xf numFmtId="43" fontId="4" fillId="24" borderId="13" xfId="6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left" vertical="justify" wrapText="1"/>
    </xf>
    <xf numFmtId="0" fontId="1" fillId="24" borderId="15" xfId="0" applyFont="1" applyFill="1" applyBorder="1" applyAlignment="1">
      <alignment horizontal="left" vertical="center" wrapText="1"/>
    </xf>
    <xf numFmtId="43" fontId="7" fillId="24" borderId="19" xfId="60" applyFont="1" applyFill="1" applyBorder="1" applyAlignment="1">
      <alignment horizontal="center" vertical="center" wrapText="1"/>
    </xf>
    <xf numFmtId="43" fontId="4" fillId="24" borderId="15" xfId="60" applyFont="1" applyFill="1" applyBorder="1" applyAlignment="1">
      <alignment horizontal="center" vertical="center" wrapText="1"/>
    </xf>
    <xf numFmtId="43" fontId="0" fillId="24" borderId="14" xfId="60" applyFont="1" applyFill="1" applyBorder="1" applyAlignment="1">
      <alignment horizontal="center" vertical="center" wrapText="1"/>
    </xf>
    <xf numFmtId="0" fontId="4" fillId="24" borderId="14" xfId="43" applyNumberFormat="1" applyFont="1" applyFill="1" applyBorder="1" applyAlignment="1">
      <alignment horizontal="center" vertical="center" wrapText="1"/>
    </xf>
    <xf numFmtId="0" fontId="0" fillId="24" borderId="0" xfId="0" applyNumberFormat="1" applyFont="1" applyFill="1" applyAlignment="1">
      <alignment vertical="center" wrapText="1"/>
    </xf>
    <xf numFmtId="43" fontId="0" fillId="24" borderId="0" xfId="60" applyFont="1" applyFill="1" applyAlignment="1">
      <alignment horizontal="center" vertical="center" wrapText="1"/>
    </xf>
    <xf numFmtId="0" fontId="0" fillId="24" borderId="0" xfId="43" applyNumberFormat="1" applyFont="1" applyFill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left" vertical="justify" wrapText="1"/>
    </xf>
    <xf numFmtId="0" fontId="4" fillId="24" borderId="16" xfId="0" applyNumberFormat="1" applyFont="1" applyFill="1" applyBorder="1" applyAlignment="1">
      <alignment horizontal="center" vertical="center" wrapText="1"/>
    </xf>
    <xf numFmtId="0" fontId="4" fillId="24" borderId="16" xfId="60" applyNumberFormat="1" applyFont="1" applyFill="1" applyBorder="1" applyAlignment="1">
      <alignment horizontal="center" vertical="center" wrapText="1"/>
    </xf>
    <xf numFmtId="0" fontId="4" fillId="24" borderId="16" xfId="43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justify" wrapText="1"/>
    </xf>
    <xf numFmtId="0" fontId="4" fillId="24" borderId="12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vertical="center" wrapText="1"/>
    </xf>
    <xf numFmtId="0" fontId="4" fillId="24" borderId="22" xfId="0" applyNumberFormat="1" applyFont="1" applyFill="1" applyBorder="1" applyAlignment="1">
      <alignment vertical="center" wrapText="1"/>
    </xf>
    <xf numFmtId="0" fontId="1" fillId="24" borderId="23" xfId="0" applyNumberFormat="1" applyFont="1" applyFill="1" applyBorder="1" applyAlignment="1">
      <alignment horizontal="left" vertical="justify" wrapText="1"/>
    </xf>
    <xf numFmtId="43" fontId="4" fillId="24" borderId="23" xfId="60" applyFont="1" applyFill="1" applyBorder="1" applyAlignment="1">
      <alignment vertical="center" wrapText="1"/>
    </xf>
    <xf numFmtId="0" fontId="1" fillId="24" borderId="0" xfId="0" applyFont="1" applyFill="1" applyAlignment="1">
      <alignment horizontal="left" vertical="justify" wrapText="1"/>
    </xf>
    <xf numFmtId="43" fontId="7" fillId="24" borderId="10" xfId="60" applyFont="1" applyFill="1" applyBorder="1" applyAlignment="1">
      <alignment vertical="center" wrapText="1"/>
    </xf>
    <xf numFmtId="0" fontId="1" fillId="24" borderId="19" xfId="0" applyFont="1" applyFill="1" applyBorder="1" applyAlignment="1">
      <alignment horizontal="left" vertical="justify" wrapText="1"/>
    </xf>
    <xf numFmtId="0" fontId="4" fillId="24" borderId="19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left" vertical="justify" wrapText="1"/>
    </xf>
    <xf numFmtId="0" fontId="0" fillId="24" borderId="0" xfId="0" applyFont="1" applyFill="1" applyAlignment="1">
      <alignment vertical="distributed"/>
    </xf>
    <xf numFmtId="0" fontId="0" fillId="24" borderId="0" xfId="0" applyNumberFormat="1" applyFont="1" applyFill="1" applyAlignment="1">
      <alignment horizontal="left" vertical="justify" wrapText="1"/>
    </xf>
    <xf numFmtId="0" fontId="0" fillId="24" borderId="0" xfId="0" applyFont="1" applyFill="1" applyAlignment="1">
      <alignment vertical="distributed"/>
    </xf>
    <xf numFmtId="170" fontId="0" fillId="24" borderId="0" xfId="43" applyNumberFormat="1" applyFont="1" applyFill="1" applyAlignment="1">
      <alignment horizontal="center" vertical="center" wrapText="1"/>
    </xf>
    <xf numFmtId="43" fontId="8" fillId="24" borderId="11" xfId="60" applyFont="1" applyFill="1" applyBorder="1" applyAlignment="1">
      <alignment vertical="center" wrapText="1"/>
    </xf>
    <xf numFmtId="43" fontId="4" fillId="24" borderId="15" xfId="60" applyFont="1" applyFill="1" applyBorder="1" applyAlignment="1">
      <alignment vertical="center" wrapText="1"/>
    </xf>
    <xf numFmtId="43" fontId="7" fillId="24" borderId="14" xfId="60" applyFont="1" applyFill="1" applyBorder="1" applyAlignment="1">
      <alignment vertical="center" wrapText="1"/>
    </xf>
    <xf numFmtId="49" fontId="0" fillId="0" borderId="0" xfId="60" applyNumberFormat="1" applyFont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24" borderId="2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/>
    </xf>
    <xf numFmtId="0" fontId="4" fillId="24" borderId="13" xfId="0" applyNumberFormat="1" applyFont="1" applyFill="1" applyBorder="1" applyAlignment="1">
      <alignment vertical="center" wrapText="1"/>
    </xf>
    <xf numFmtId="0" fontId="4" fillId="24" borderId="20" xfId="0" applyNumberFormat="1" applyFont="1" applyFill="1" applyBorder="1" applyAlignment="1">
      <alignment vertical="center" wrapText="1"/>
    </xf>
    <xf numFmtId="0" fontId="4" fillId="24" borderId="19" xfId="0" applyNumberFormat="1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vertical="center" wrapText="1"/>
    </xf>
    <xf numFmtId="0" fontId="4" fillId="24" borderId="19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4" fillId="24" borderId="11" xfId="43" applyNumberFormat="1" applyFont="1" applyFill="1" applyBorder="1" applyAlignment="1">
      <alignment horizontal="center" vertical="center" wrapText="1"/>
    </xf>
    <xf numFmtId="0" fontId="4" fillId="24" borderId="12" xfId="43" applyNumberFormat="1" applyFont="1" applyFill="1" applyBorder="1" applyAlignment="1">
      <alignment horizontal="center" vertical="center" wrapText="1"/>
    </xf>
    <xf numFmtId="0" fontId="4" fillId="0" borderId="16" xfId="6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right" wrapText="1"/>
    </xf>
    <xf numFmtId="49" fontId="4" fillId="24" borderId="17" xfId="0" applyNumberFormat="1" applyFont="1" applyFill="1" applyBorder="1" applyAlignment="1">
      <alignment horizontal="right" vertical="center" wrapText="1"/>
    </xf>
    <xf numFmtId="49" fontId="4" fillId="24" borderId="18" xfId="0" applyNumberFormat="1" applyFont="1" applyFill="1" applyBorder="1" applyAlignment="1">
      <alignment horizontal="right" vertical="center" wrapText="1"/>
    </xf>
    <xf numFmtId="49" fontId="4" fillId="24" borderId="20" xfId="0" applyNumberFormat="1" applyFont="1" applyFill="1" applyBorder="1" applyAlignment="1">
      <alignment horizontal="right" vertical="center" wrapText="1"/>
    </xf>
    <xf numFmtId="49" fontId="4" fillId="24" borderId="21" xfId="0" applyNumberFormat="1" applyFont="1" applyFill="1" applyBorder="1" applyAlignment="1">
      <alignment horizontal="right" vertical="center" wrapText="1"/>
    </xf>
    <xf numFmtId="49" fontId="4" fillId="24" borderId="11" xfId="0" applyNumberFormat="1" applyFont="1" applyFill="1" applyBorder="1" applyAlignment="1">
      <alignment horizontal="right" vertical="center" wrapText="1"/>
    </xf>
    <xf numFmtId="49" fontId="4" fillId="24" borderId="12" xfId="0" applyNumberFormat="1" applyFont="1" applyFill="1" applyBorder="1" applyAlignment="1">
      <alignment horizontal="right" vertical="center" wrapText="1"/>
    </xf>
    <xf numFmtId="49" fontId="4" fillId="24" borderId="19" xfId="0" applyNumberFormat="1" applyFont="1" applyFill="1" applyBorder="1" applyAlignment="1">
      <alignment horizontal="right" vertical="center" wrapText="1"/>
    </xf>
    <xf numFmtId="49" fontId="0" fillId="0" borderId="24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24" borderId="12" xfId="0" applyFill="1" applyBorder="1" applyAlignment="1">
      <alignment/>
    </xf>
    <xf numFmtId="49" fontId="4" fillId="24" borderId="11" xfId="0" applyNumberFormat="1" applyFont="1" applyFill="1" applyBorder="1" applyAlignment="1">
      <alignment vertical="center" wrapText="1"/>
    </xf>
    <xf numFmtId="0" fontId="1" fillId="24" borderId="25" xfId="0" applyFont="1" applyFill="1" applyBorder="1" applyAlignment="1">
      <alignment horizontal="left" vertical="center" wrapText="1"/>
    </xf>
    <xf numFmtId="43" fontId="7" fillId="24" borderId="25" xfId="60" applyFont="1" applyFill="1" applyBorder="1" applyAlignment="1">
      <alignment vertical="center" wrapText="1"/>
    </xf>
    <xf numFmtId="0" fontId="1" fillId="24" borderId="26" xfId="0" applyFont="1" applyFill="1" applyBorder="1" applyAlignment="1">
      <alignment horizontal="left" vertical="center" wrapText="1"/>
    </xf>
    <xf numFmtId="43" fontId="4" fillId="24" borderId="26" xfId="60" applyFont="1" applyFill="1" applyBorder="1" applyAlignment="1">
      <alignment horizontal="center" vertical="center" wrapText="1"/>
    </xf>
    <xf numFmtId="43" fontId="4" fillId="24" borderId="26" xfId="60" applyFont="1" applyFill="1" applyBorder="1" applyAlignment="1">
      <alignment vertical="center" wrapText="1"/>
    </xf>
    <xf numFmtId="0" fontId="4" fillId="24" borderId="26" xfId="0" applyFont="1" applyFill="1" applyBorder="1" applyAlignment="1">
      <alignment vertical="center" wrapText="1"/>
    </xf>
    <xf numFmtId="43" fontId="0" fillId="24" borderId="26" xfId="60" applyFont="1" applyFill="1" applyBorder="1" applyAlignment="1">
      <alignment vertical="center" wrapText="1"/>
    </xf>
    <xf numFmtId="43" fontId="3" fillId="0" borderId="0" xfId="60" applyFont="1" applyAlignment="1">
      <alignment vertical="center"/>
    </xf>
    <xf numFmtId="43" fontId="7" fillId="24" borderId="26" xfId="60" applyFont="1" applyFill="1" applyBorder="1" applyAlignment="1">
      <alignment vertical="center" wrapText="1"/>
    </xf>
    <xf numFmtId="43" fontId="4" fillId="24" borderId="27" xfId="60" applyFont="1" applyFill="1" applyBorder="1" applyAlignment="1">
      <alignment horizontal="center" vertical="center" wrapText="1"/>
    </xf>
    <xf numFmtId="43" fontId="4" fillId="24" borderId="27" xfId="60" applyFont="1" applyFill="1" applyBorder="1" applyAlignment="1">
      <alignment vertical="center" wrapText="1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43" fontId="9" fillId="0" borderId="0" xfId="60" applyFont="1" applyAlignment="1">
      <alignment vertical="center"/>
    </xf>
    <xf numFmtId="43" fontId="0" fillId="0" borderId="24" xfId="60" applyFont="1" applyBorder="1" applyAlignment="1">
      <alignment vertical="center"/>
    </xf>
    <xf numFmtId="43" fontId="0" fillId="0" borderId="24" xfId="60" applyFont="1" applyBorder="1" applyAlignment="1">
      <alignment vertical="center"/>
    </xf>
    <xf numFmtId="43" fontId="4" fillId="24" borderId="30" xfId="60" applyFont="1" applyFill="1" applyBorder="1" applyAlignment="1">
      <alignment vertical="center" wrapText="1"/>
    </xf>
    <xf numFmtId="43" fontId="4" fillId="24" borderId="28" xfId="60" applyFont="1" applyFill="1" applyBorder="1" applyAlignment="1">
      <alignment vertical="center" wrapText="1"/>
    </xf>
    <xf numFmtId="0" fontId="1" fillId="24" borderId="26" xfId="0" applyFont="1" applyFill="1" applyBorder="1" applyAlignment="1">
      <alignment horizontal="left" vertical="justify" wrapText="1"/>
    </xf>
    <xf numFmtId="0" fontId="1" fillId="24" borderId="27" xfId="0" applyFont="1" applyFill="1" applyBorder="1" applyAlignment="1">
      <alignment horizontal="left" vertical="justify" wrapText="1"/>
    </xf>
    <xf numFmtId="0" fontId="4" fillId="24" borderId="31" xfId="0" applyNumberFormat="1" applyFont="1" applyFill="1" applyBorder="1" applyAlignment="1">
      <alignment vertical="center" wrapText="1"/>
    </xf>
    <xf numFmtId="0" fontId="1" fillId="24" borderId="26" xfId="0" applyNumberFormat="1" applyFont="1" applyFill="1" applyBorder="1" applyAlignment="1">
      <alignment horizontal="left" vertical="justify" wrapText="1"/>
    </xf>
    <xf numFmtId="0" fontId="4" fillId="24" borderId="26" xfId="0" applyNumberFormat="1" applyFont="1" applyFill="1" applyBorder="1" applyAlignment="1">
      <alignment vertical="center" wrapText="1"/>
    </xf>
    <xf numFmtId="0" fontId="1" fillId="24" borderId="27" xfId="0" applyNumberFormat="1" applyFont="1" applyFill="1" applyBorder="1" applyAlignment="1">
      <alignment horizontal="left" vertical="justify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32" xfId="0" applyNumberFormat="1" applyFont="1" applyFill="1" applyBorder="1" applyAlignment="1">
      <alignment horizontal="center" vertical="center" wrapText="1"/>
    </xf>
    <xf numFmtId="0" fontId="4" fillId="24" borderId="33" xfId="0" applyNumberFormat="1" applyFont="1" applyFill="1" applyBorder="1" applyAlignment="1">
      <alignment horizontal="center" vertical="center" wrapText="1"/>
    </xf>
    <xf numFmtId="0" fontId="4" fillId="24" borderId="31" xfId="0" applyNumberFormat="1" applyFont="1" applyFill="1" applyBorder="1" applyAlignment="1">
      <alignment horizontal="center" vertical="center" wrapText="1"/>
    </xf>
    <xf numFmtId="0" fontId="4" fillId="24" borderId="26" xfId="43" applyNumberFormat="1" applyFont="1" applyFill="1" applyBorder="1" applyAlignment="1">
      <alignment horizontal="center" vertical="center" wrapText="1"/>
    </xf>
    <xf numFmtId="0" fontId="0" fillId="24" borderId="26" xfId="43" applyNumberFormat="1" applyFont="1" applyFill="1" applyBorder="1" applyAlignment="1">
      <alignment horizontal="center" vertical="center" wrapText="1"/>
    </xf>
    <xf numFmtId="0" fontId="4" fillId="24" borderId="27" xfId="43" applyNumberFormat="1" applyFont="1" applyFill="1" applyBorder="1" applyAlignment="1">
      <alignment horizontal="center" vertical="center" wrapText="1"/>
    </xf>
    <xf numFmtId="0" fontId="0" fillId="24" borderId="29" xfId="43" applyNumberFormat="1" applyFont="1" applyFill="1" applyBorder="1" applyAlignment="1">
      <alignment horizontal="center" vertical="center" wrapText="1"/>
    </xf>
    <xf numFmtId="0" fontId="0" fillId="24" borderId="0" xfId="43" applyNumberFormat="1" applyFont="1" applyFill="1" applyAlignment="1">
      <alignment horizontal="center" vertical="center" wrapText="1"/>
    </xf>
    <xf numFmtId="0" fontId="4" fillId="24" borderId="23" xfId="43" applyNumberFormat="1" applyFont="1" applyFill="1" applyBorder="1" applyAlignment="1">
      <alignment horizontal="center" vertical="center" wrapText="1"/>
    </xf>
    <xf numFmtId="0" fontId="0" fillId="24" borderId="15" xfId="43" applyNumberFormat="1" applyFont="1" applyFill="1" applyBorder="1" applyAlignment="1">
      <alignment horizontal="center" vertical="center" wrapText="1"/>
    </xf>
    <xf numFmtId="0" fontId="0" fillId="24" borderId="11" xfId="43" applyNumberFormat="1" applyFont="1" applyFill="1" applyBorder="1" applyAlignment="1">
      <alignment horizontal="center" vertical="center" wrapText="1"/>
    </xf>
    <xf numFmtId="0" fontId="1" fillId="24" borderId="34" xfId="0" applyNumberFormat="1" applyFont="1" applyFill="1" applyBorder="1" applyAlignment="1">
      <alignment horizontal="left" vertical="justify" wrapText="1"/>
    </xf>
    <xf numFmtId="43" fontId="4" fillId="24" borderId="35" xfId="60" applyFont="1" applyFill="1" applyBorder="1" applyAlignment="1">
      <alignment vertical="center" wrapText="1"/>
    </xf>
    <xf numFmtId="43" fontId="0" fillId="24" borderId="35" xfId="60" applyFont="1" applyFill="1" applyBorder="1" applyAlignment="1">
      <alignment vertical="center" wrapText="1"/>
    </xf>
    <xf numFmtId="43" fontId="4" fillId="24" borderId="36" xfId="60" applyFont="1" applyFill="1" applyBorder="1" applyAlignment="1">
      <alignment vertical="center" wrapText="1"/>
    </xf>
    <xf numFmtId="0" fontId="1" fillId="24" borderId="37" xfId="0" applyNumberFormat="1" applyFont="1" applyFill="1" applyBorder="1" applyAlignment="1">
      <alignment horizontal="left" vertical="justify" wrapText="1"/>
    </xf>
    <xf numFmtId="43" fontId="4" fillId="24" borderId="37" xfId="60" applyFont="1" applyFill="1" applyBorder="1" applyAlignment="1">
      <alignment vertical="center" wrapText="1"/>
    </xf>
    <xf numFmtId="0" fontId="4" fillId="24" borderId="37" xfId="43" applyNumberFormat="1" applyFont="1" applyFill="1" applyBorder="1" applyAlignment="1">
      <alignment horizontal="center" vertical="center" wrapText="1"/>
    </xf>
    <xf numFmtId="43" fontId="0" fillId="24" borderId="37" xfId="60" applyFont="1" applyFill="1" applyBorder="1" applyAlignment="1">
      <alignment vertical="center" wrapText="1"/>
    </xf>
    <xf numFmtId="0" fontId="0" fillId="24" borderId="37" xfId="43" applyNumberFormat="1" applyFont="1" applyFill="1" applyBorder="1" applyAlignment="1">
      <alignment horizontal="center" vertical="center" wrapText="1"/>
    </xf>
    <xf numFmtId="0" fontId="0" fillId="24" borderId="0" xfId="0" applyNumberFormat="1" applyFont="1" applyFill="1" applyAlignment="1">
      <alignment vertical="justify" wrapText="1"/>
    </xf>
    <xf numFmtId="0" fontId="4" fillId="24" borderId="11" xfId="0" applyNumberFormat="1" applyFont="1" applyFill="1" applyBorder="1" applyAlignment="1">
      <alignment vertical="justify" wrapText="1"/>
    </xf>
    <xf numFmtId="0" fontId="4" fillId="24" borderId="12" xfId="0" applyNumberFormat="1" applyFont="1" applyFill="1" applyBorder="1" applyAlignment="1">
      <alignment vertical="justify" wrapText="1"/>
    </xf>
    <xf numFmtId="0" fontId="0" fillId="24" borderId="13" xfId="0" applyNumberFormat="1" applyFont="1" applyFill="1" applyBorder="1" applyAlignment="1">
      <alignment vertical="justify" wrapText="1"/>
    </xf>
    <xf numFmtId="0" fontId="1" fillId="24" borderId="0" xfId="0" applyNumberFormat="1" applyFont="1" applyFill="1" applyAlignment="1">
      <alignment vertical="justify" wrapText="1"/>
    </xf>
    <xf numFmtId="0" fontId="1" fillId="24" borderId="19" xfId="0" applyNumberFormat="1" applyFont="1" applyFill="1" applyBorder="1" applyAlignment="1">
      <alignment vertical="justify" wrapText="1"/>
    </xf>
    <xf numFmtId="0" fontId="1" fillId="24" borderId="12" xfId="0" applyNumberFormat="1" applyFont="1" applyFill="1" applyBorder="1" applyAlignment="1">
      <alignment vertical="justify" wrapText="1"/>
    </xf>
    <xf numFmtId="0" fontId="5" fillId="24" borderId="12" xfId="43" applyNumberFormat="1" applyFont="1" applyFill="1" applyBorder="1" applyAlignment="1">
      <alignment vertical="justify" wrapText="1"/>
    </xf>
    <xf numFmtId="0" fontId="1" fillId="24" borderId="11" xfId="43" applyNumberFormat="1" applyFont="1" applyFill="1" applyBorder="1" applyAlignment="1">
      <alignment vertical="justify" wrapText="1"/>
    </xf>
    <xf numFmtId="0" fontId="1" fillId="24" borderId="12" xfId="43" applyNumberFormat="1" applyFont="1" applyFill="1" applyBorder="1" applyAlignment="1">
      <alignment vertical="justify" wrapText="1"/>
    </xf>
    <xf numFmtId="0" fontId="1" fillId="24" borderId="13" xfId="43" applyNumberFormat="1" applyFont="1" applyFill="1" applyBorder="1" applyAlignment="1">
      <alignment vertical="justify" wrapText="1"/>
    </xf>
    <xf numFmtId="0" fontId="1" fillId="24" borderId="38" xfId="0" applyNumberFormat="1" applyFont="1" applyFill="1" applyBorder="1" applyAlignment="1">
      <alignment vertical="justify" wrapText="1"/>
    </xf>
    <xf numFmtId="0" fontId="1" fillId="24" borderId="19" xfId="43" applyNumberFormat="1" applyFont="1" applyFill="1" applyBorder="1" applyAlignment="1">
      <alignment vertical="justify" wrapText="1"/>
    </xf>
    <xf numFmtId="0" fontId="4" fillId="24" borderId="31" xfId="43" applyNumberFormat="1" applyFont="1" applyFill="1" applyBorder="1" applyAlignment="1">
      <alignment horizontal="center" vertical="center" wrapText="1"/>
    </xf>
    <xf numFmtId="0" fontId="4" fillId="24" borderId="39" xfId="43" applyNumberFormat="1" applyFont="1" applyFill="1" applyBorder="1" applyAlignment="1">
      <alignment horizontal="center" vertical="center" wrapText="1"/>
    </xf>
    <xf numFmtId="43" fontId="4" fillId="24" borderId="40" xfId="60" applyFont="1" applyFill="1" applyBorder="1" applyAlignment="1">
      <alignment vertical="center" wrapText="1"/>
    </xf>
    <xf numFmtId="43" fontId="4" fillId="24" borderId="41" xfId="60" applyFont="1" applyFill="1" applyBorder="1" applyAlignment="1">
      <alignment vertical="center" wrapText="1"/>
    </xf>
    <xf numFmtId="43" fontId="0" fillId="24" borderId="40" xfId="60" applyFont="1" applyFill="1" applyBorder="1" applyAlignment="1">
      <alignment vertical="center" wrapText="1"/>
    </xf>
    <xf numFmtId="43" fontId="7" fillId="24" borderId="40" xfId="60" applyFont="1" applyFill="1" applyBorder="1" applyAlignment="1">
      <alignment vertical="center" wrapText="1"/>
    </xf>
    <xf numFmtId="43" fontId="0" fillId="24" borderId="41" xfId="60" applyFont="1" applyFill="1" applyBorder="1" applyAlignment="1">
      <alignment vertical="center" wrapText="1"/>
    </xf>
    <xf numFmtId="0" fontId="0" fillId="24" borderId="27" xfId="43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0" fontId="0" fillId="24" borderId="42" xfId="43" applyNumberFormat="1" applyFont="1" applyFill="1" applyBorder="1" applyAlignment="1">
      <alignment horizontal="center" vertical="center" wrapText="1"/>
    </xf>
    <xf numFmtId="43" fontId="0" fillId="24" borderId="27" xfId="60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43" fontId="4" fillId="24" borderId="42" xfId="60" applyFont="1" applyFill="1" applyBorder="1" applyAlignment="1">
      <alignment vertical="center" wrapText="1"/>
    </xf>
    <xf numFmtId="43" fontId="4" fillId="24" borderId="43" xfId="60" applyFont="1" applyFill="1" applyBorder="1" applyAlignment="1">
      <alignment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49" fontId="4" fillId="24" borderId="26" xfId="0" applyNumberFormat="1" applyFont="1" applyFill="1" applyBorder="1" applyAlignment="1">
      <alignment horizontal="center" vertical="center" wrapText="1"/>
    </xf>
    <xf numFmtId="43" fontId="4" fillId="24" borderId="31" xfId="60" applyFont="1" applyFill="1" applyBorder="1" applyAlignment="1">
      <alignment vertical="center" wrapText="1"/>
    </xf>
    <xf numFmtId="43" fontId="4" fillId="24" borderId="32" xfId="60" applyFont="1" applyFill="1" applyBorder="1" applyAlignment="1">
      <alignment vertical="center" wrapText="1"/>
    </xf>
    <xf numFmtId="43" fontId="4" fillId="24" borderId="33" xfId="60" applyFont="1" applyFill="1" applyBorder="1" applyAlignment="1">
      <alignment vertical="center" wrapText="1"/>
    </xf>
    <xf numFmtId="43" fontId="4" fillId="24" borderId="39" xfId="60" applyFont="1" applyFill="1" applyBorder="1" applyAlignment="1">
      <alignment vertical="center" wrapText="1"/>
    </xf>
    <xf numFmtId="43" fontId="4" fillId="24" borderId="29" xfId="60" applyFont="1" applyFill="1" applyBorder="1" applyAlignment="1">
      <alignment vertical="center" wrapText="1"/>
    </xf>
    <xf numFmtId="171" fontId="3" fillId="24" borderId="19" xfId="60" applyNumberFormat="1" applyFont="1" applyFill="1" applyBorder="1" applyAlignment="1">
      <alignment vertical="center" wrapText="1"/>
    </xf>
    <xf numFmtId="172" fontId="4" fillId="24" borderId="26" xfId="60" applyNumberFormat="1" applyFont="1" applyFill="1" applyBorder="1" applyAlignment="1">
      <alignment vertical="center" wrapText="1"/>
    </xf>
    <xf numFmtId="172" fontId="0" fillId="24" borderId="40" xfId="60" applyNumberFormat="1" applyFont="1" applyFill="1" applyBorder="1" applyAlignment="1">
      <alignment vertical="center" wrapText="1"/>
    </xf>
    <xf numFmtId="0" fontId="0" fillId="24" borderId="19" xfId="60" applyNumberFormat="1" applyFont="1" applyFill="1" applyBorder="1" applyAlignment="1">
      <alignment horizontal="center" vertical="center" wrapText="1"/>
    </xf>
    <xf numFmtId="0" fontId="4" fillId="24" borderId="35" xfId="60" applyNumberFormat="1" applyFont="1" applyFill="1" applyBorder="1" applyAlignment="1">
      <alignment horizontal="center" vertical="center" wrapText="1"/>
    </xf>
    <xf numFmtId="0" fontId="0" fillId="24" borderId="35" xfId="60" applyNumberFormat="1" applyFont="1" applyFill="1" applyBorder="1" applyAlignment="1">
      <alignment horizontal="center" vertical="center" wrapText="1"/>
    </xf>
    <xf numFmtId="0" fontId="4" fillId="24" borderId="36" xfId="60" applyNumberFormat="1" applyFont="1" applyFill="1" applyBorder="1" applyAlignment="1">
      <alignment horizontal="center" vertical="center" wrapText="1"/>
    </xf>
    <xf numFmtId="0" fontId="8" fillId="24" borderId="0" xfId="43" applyNumberFormat="1" applyFont="1" applyFill="1" applyAlignment="1">
      <alignment horizontal="center" vertical="center" wrapText="1"/>
    </xf>
    <xf numFmtId="0" fontId="4" fillId="24" borderId="26" xfId="60" applyNumberFormat="1" applyFont="1" applyFill="1" applyBorder="1" applyAlignment="1">
      <alignment horizontal="center" vertical="center" wrapText="1"/>
    </xf>
    <xf numFmtId="0" fontId="0" fillId="24" borderId="26" xfId="60" applyNumberFormat="1" applyFont="1" applyFill="1" applyBorder="1" applyAlignment="1">
      <alignment horizontal="center" vertical="center" wrapText="1"/>
    </xf>
    <xf numFmtId="0" fontId="0" fillId="24" borderId="26" xfId="60" applyNumberFormat="1" applyFont="1" applyFill="1" applyBorder="1" applyAlignment="1">
      <alignment horizontal="center" vertical="center" wrapText="1"/>
    </xf>
    <xf numFmtId="0" fontId="0" fillId="24" borderId="0" xfId="60" applyNumberFormat="1" applyFont="1" applyFill="1" applyAlignment="1">
      <alignment horizontal="center" vertical="center" wrapText="1"/>
    </xf>
    <xf numFmtId="0" fontId="0" fillId="24" borderId="42" xfId="60" applyNumberFormat="1" applyFont="1" applyFill="1" applyBorder="1" applyAlignment="1">
      <alignment horizontal="center" vertical="center" wrapText="1"/>
    </xf>
    <xf numFmtId="0" fontId="0" fillId="24" borderId="29" xfId="60" applyNumberFormat="1" applyFont="1" applyFill="1" applyBorder="1" applyAlignment="1">
      <alignment horizontal="center" vertical="center" wrapText="1"/>
    </xf>
    <xf numFmtId="0" fontId="4" fillId="24" borderId="27" xfId="60" applyNumberFormat="1" applyFont="1" applyFill="1" applyBorder="1" applyAlignment="1">
      <alignment horizontal="center" vertical="center" wrapText="1"/>
    </xf>
    <xf numFmtId="43" fontId="0" fillId="24" borderId="44" xfId="60" applyFont="1" applyFill="1" applyBorder="1" applyAlignment="1">
      <alignment vertical="center" wrapText="1"/>
    </xf>
    <xf numFmtId="0" fontId="1" fillId="24" borderId="30" xfId="0" applyFont="1" applyFill="1" applyBorder="1" applyAlignment="1">
      <alignment horizontal="left" vertical="justify" wrapText="1"/>
    </xf>
    <xf numFmtId="0" fontId="1" fillId="24" borderId="28" xfId="0" applyFont="1" applyFill="1" applyBorder="1" applyAlignment="1">
      <alignment horizontal="left" vertical="justify" wrapText="1"/>
    </xf>
    <xf numFmtId="0" fontId="1" fillId="24" borderId="25" xfId="0" applyFont="1" applyFill="1" applyBorder="1" applyAlignment="1">
      <alignment horizontal="left" vertical="justify" wrapText="1"/>
    </xf>
    <xf numFmtId="0" fontId="0" fillId="24" borderId="29" xfId="60" applyNumberFormat="1" applyFont="1" applyFill="1" applyBorder="1" applyAlignment="1">
      <alignment horizontal="center" vertical="center" wrapText="1"/>
    </xf>
    <xf numFmtId="49" fontId="4" fillId="24" borderId="25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vertical="justify" wrapText="1"/>
    </xf>
    <xf numFmtId="0" fontId="0" fillId="24" borderId="24" xfId="0" applyFill="1" applyBorder="1" applyAlignment="1">
      <alignment/>
    </xf>
    <xf numFmtId="0" fontId="1" fillId="24" borderId="3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/>
    </xf>
    <xf numFmtId="43" fontId="7" fillId="24" borderId="20" xfId="60" applyFont="1" applyFill="1" applyBorder="1" applyAlignment="1">
      <alignment vertical="center" wrapText="1"/>
    </xf>
    <xf numFmtId="49" fontId="4" fillId="24" borderId="27" xfId="0" applyNumberFormat="1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7" fillId="0" borderId="14" xfId="6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24" borderId="3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1" fillId="24" borderId="25" xfId="0" applyNumberFormat="1" applyFont="1" applyFill="1" applyBorder="1" applyAlignment="1">
      <alignment horizontal="left" vertical="justify" wrapText="1"/>
    </xf>
    <xf numFmtId="49" fontId="0" fillId="24" borderId="11" xfId="0" applyNumberFormat="1" applyFill="1" applyBorder="1" applyAlignment="1">
      <alignment horizontal="right"/>
    </xf>
    <xf numFmtId="43" fontId="7" fillId="24" borderId="16" xfId="60" applyFont="1" applyFill="1" applyBorder="1" applyAlignment="1">
      <alignment horizontal="center" vertical="center" wrapText="1"/>
    </xf>
    <xf numFmtId="0" fontId="1" fillId="24" borderId="30" xfId="0" applyNumberFormat="1" applyFont="1" applyFill="1" applyBorder="1" applyAlignment="1">
      <alignment horizontal="left" vertical="justify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30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0" fillId="24" borderId="30" xfId="0" applyNumberForma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 wrapText="1"/>
    </xf>
    <xf numFmtId="43" fontId="7" fillId="24" borderId="20" xfId="60" applyFont="1" applyFill="1" applyBorder="1" applyAlignment="1">
      <alignment horizontal="center" vertical="center" wrapText="1"/>
    </xf>
    <xf numFmtId="43" fontId="4" fillId="24" borderId="34" xfId="60" applyFont="1" applyFill="1" applyBorder="1" applyAlignment="1">
      <alignment vertical="center" wrapText="1"/>
    </xf>
    <xf numFmtId="0" fontId="4" fillId="24" borderId="24" xfId="0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vertical="center" wrapText="1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43" fontId="0" fillId="24" borderId="28" xfId="60" applyFont="1" applyFill="1" applyBorder="1" applyAlignment="1">
      <alignment vertical="center" wrapText="1"/>
    </xf>
    <xf numFmtId="43" fontId="4" fillId="24" borderId="12" xfId="60" applyFont="1" applyFill="1" applyBorder="1" applyAlignment="1">
      <alignment vertical="justify" wrapText="1"/>
    </xf>
    <xf numFmtId="43" fontId="4" fillId="24" borderId="30" xfId="6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vertical="center"/>
    </xf>
    <xf numFmtId="49" fontId="0" fillId="24" borderId="46" xfId="0" applyNumberFormat="1" applyFill="1" applyBorder="1" applyAlignment="1">
      <alignment horizontal="center" vertical="center"/>
    </xf>
    <xf numFmtId="43" fontId="0" fillId="24" borderId="47" xfId="60" applyFont="1" applyFill="1" applyBorder="1" applyAlignment="1">
      <alignment vertical="center"/>
    </xf>
    <xf numFmtId="43" fontId="0" fillId="24" borderId="12" xfId="60" applyFont="1" applyFill="1" applyBorder="1" applyAlignment="1">
      <alignment vertical="center"/>
    </xf>
    <xf numFmtId="49" fontId="0" fillId="24" borderId="26" xfId="0" applyNumberForma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49" fontId="4" fillId="24" borderId="48" xfId="0" applyNumberFormat="1" applyFont="1" applyFill="1" applyBorder="1" applyAlignment="1">
      <alignment horizontal="right" vertical="center" wrapText="1"/>
    </xf>
    <xf numFmtId="0" fontId="0" fillId="24" borderId="49" xfId="0" applyFill="1" applyBorder="1" applyAlignment="1">
      <alignment/>
    </xf>
    <xf numFmtId="0" fontId="1" fillId="24" borderId="34" xfId="0" applyFont="1" applyFill="1" applyBorder="1" applyAlignment="1">
      <alignment horizontal="left" vertical="justify" wrapText="1"/>
    </xf>
    <xf numFmtId="49" fontId="4" fillId="24" borderId="34" xfId="0" applyNumberFormat="1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47" xfId="0" applyNumberFormat="1" applyFont="1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/>
    </xf>
    <xf numFmtId="43" fontId="0" fillId="24" borderId="26" xfId="60" applyFont="1" applyFill="1" applyBorder="1" applyAlignment="1">
      <alignment vertical="center"/>
    </xf>
    <xf numFmtId="0" fontId="4" fillId="24" borderId="51" xfId="0" applyNumberFormat="1" applyFont="1" applyFill="1" applyBorder="1" applyAlignment="1">
      <alignment horizontal="center" vertical="center" wrapText="1"/>
    </xf>
    <xf numFmtId="0" fontId="0" fillId="24" borderId="25" xfId="0" applyFill="1" applyBorder="1" applyAlignment="1">
      <alignment/>
    </xf>
    <xf numFmtId="43" fontId="0" fillId="24" borderId="26" xfId="60" applyFont="1" applyFill="1" applyBorder="1" applyAlignment="1">
      <alignment/>
    </xf>
    <xf numFmtId="43" fontId="0" fillId="24" borderId="26" xfId="60" applyFont="1" applyFill="1" applyBorder="1" applyAlignment="1">
      <alignment horizontal="center" vertical="center" wrapText="1"/>
    </xf>
    <xf numFmtId="43" fontId="0" fillId="24" borderId="30" xfId="60" applyFont="1" applyFill="1" applyBorder="1" applyAlignment="1">
      <alignment horizontal="center" vertical="center" wrapText="1"/>
    </xf>
    <xf numFmtId="43" fontId="0" fillId="24" borderId="44" xfId="60" applyFont="1" applyFill="1" applyBorder="1" applyAlignment="1">
      <alignment horizontal="center" vertical="center" wrapText="1"/>
    </xf>
    <xf numFmtId="49" fontId="4" fillId="24" borderId="40" xfId="0" applyNumberFormat="1" applyFont="1" applyFill="1" applyBorder="1" applyAlignment="1">
      <alignment horizontal="center" vertical="center"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4" fillId="24" borderId="26" xfId="0" applyNumberFormat="1" applyFont="1" applyFill="1" applyBorder="1" applyAlignment="1">
      <alignment horizontal="center" vertical="center" wrapText="1"/>
    </xf>
    <xf numFmtId="43" fontId="0" fillId="24" borderId="12" xfId="60" applyFont="1" applyFill="1" applyBorder="1" applyAlignment="1">
      <alignment horizontal="center" vertical="center" wrapText="1"/>
    </xf>
    <xf numFmtId="43" fontId="4" fillId="24" borderId="18" xfId="60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0" fontId="4" fillId="24" borderId="18" xfId="0" applyNumberFormat="1" applyFont="1" applyFill="1" applyBorder="1" applyAlignment="1">
      <alignment horizontal="center" vertical="center" wrapText="1"/>
    </xf>
    <xf numFmtId="43" fontId="0" fillId="24" borderId="26" xfId="0" applyNumberFormat="1" applyFill="1" applyBorder="1" applyAlignment="1">
      <alignment horizontal="center"/>
    </xf>
    <xf numFmtId="43" fontId="4" fillId="24" borderId="25" xfId="60" applyFont="1" applyFill="1" applyBorder="1" applyAlignment="1">
      <alignment horizontal="center" vertical="center" wrapText="1"/>
    </xf>
    <xf numFmtId="43" fontId="0" fillId="24" borderId="13" xfId="0" applyNumberFormat="1" applyFill="1" applyBorder="1" applyAlignment="1">
      <alignment horizontal="center"/>
    </xf>
    <xf numFmtId="0" fontId="0" fillId="24" borderId="15" xfId="0" applyFill="1" applyBorder="1" applyAlignment="1">
      <alignment/>
    </xf>
    <xf numFmtId="49" fontId="0" fillId="24" borderId="26" xfId="0" applyNumberFormat="1" applyFill="1" applyBorder="1" applyAlignment="1">
      <alignment horizontal="right" vertical="center"/>
    </xf>
    <xf numFmtId="49" fontId="0" fillId="24" borderId="12" xfId="0" applyNumberFormat="1" applyFill="1" applyBorder="1" applyAlignment="1">
      <alignment horizontal="right" vertical="center"/>
    </xf>
    <xf numFmtId="43" fontId="4" fillId="24" borderId="10" xfId="60" applyFont="1" applyFill="1" applyBorder="1" applyAlignment="1">
      <alignment vertical="center" wrapText="1"/>
    </xf>
    <xf numFmtId="0" fontId="0" fillId="24" borderId="25" xfId="43" applyNumberFormat="1" applyFont="1" applyFill="1" applyBorder="1" applyAlignment="1">
      <alignment horizontal="center" vertical="center" wrapText="1"/>
    </xf>
    <xf numFmtId="43" fontId="4" fillId="24" borderId="52" xfId="60" applyFont="1" applyFill="1" applyBorder="1" applyAlignment="1">
      <alignment vertical="center" wrapText="1"/>
    </xf>
    <xf numFmtId="0" fontId="4" fillId="24" borderId="32" xfId="43" applyNumberFormat="1" applyFont="1" applyFill="1" applyBorder="1" applyAlignment="1">
      <alignment horizontal="center" vertical="center" wrapText="1"/>
    </xf>
    <xf numFmtId="43" fontId="0" fillId="24" borderId="19" xfId="60" applyFont="1" applyFill="1" applyBorder="1" applyAlignment="1">
      <alignment vertical="center" wrapText="1"/>
    </xf>
    <xf numFmtId="0" fontId="0" fillId="24" borderId="30" xfId="60" applyNumberFormat="1" applyFont="1" applyFill="1" applyBorder="1" applyAlignment="1">
      <alignment horizontal="center" vertical="center" wrapText="1"/>
    </xf>
    <xf numFmtId="43" fontId="4" fillId="24" borderId="53" xfId="6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43" fontId="0" fillId="24" borderId="24" xfId="60" applyFont="1" applyFill="1" applyBorder="1" applyAlignment="1">
      <alignment vertical="center" wrapText="1"/>
    </xf>
    <xf numFmtId="0" fontId="0" fillId="24" borderId="16" xfId="60" applyNumberFormat="1" applyFont="1" applyFill="1" applyBorder="1" applyAlignment="1">
      <alignment horizontal="center" vertical="center" wrapText="1"/>
    </xf>
    <xf numFmtId="0" fontId="0" fillId="24" borderId="54" xfId="60" applyNumberFormat="1" applyFont="1" applyFill="1" applyBorder="1" applyAlignment="1">
      <alignment horizontal="center" vertical="center" wrapText="1"/>
    </xf>
    <xf numFmtId="0" fontId="1" fillId="24" borderId="20" xfId="43" applyNumberFormat="1" applyFont="1" applyFill="1" applyBorder="1" applyAlignment="1">
      <alignment vertical="justify" wrapText="1"/>
    </xf>
    <xf numFmtId="0" fontId="1" fillId="24" borderId="24" xfId="0" applyFont="1" applyFill="1" applyBorder="1" applyAlignment="1">
      <alignment horizontal="left" vertical="justify" wrapText="1"/>
    </xf>
    <xf numFmtId="43" fontId="4" fillId="24" borderId="24" xfId="60" applyFont="1" applyFill="1" applyBorder="1" applyAlignment="1">
      <alignment vertical="center" wrapText="1"/>
    </xf>
    <xf numFmtId="0" fontId="5" fillId="24" borderId="20" xfId="0" applyFont="1" applyFill="1" applyBorder="1" applyAlignment="1">
      <alignment vertical="justify" wrapText="1"/>
    </xf>
    <xf numFmtId="0" fontId="4" fillId="24" borderId="24" xfId="0" applyNumberFormat="1" applyFont="1" applyFill="1" applyBorder="1" applyAlignment="1">
      <alignment vertical="center" wrapText="1"/>
    </xf>
    <xf numFmtId="0" fontId="1" fillId="24" borderId="20" xfId="0" applyNumberFormat="1" applyFont="1" applyFill="1" applyBorder="1" applyAlignment="1">
      <alignment vertical="justify" wrapText="1"/>
    </xf>
    <xf numFmtId="0" fontId="1" fillId="24" borderId="24" xfId="0" applyNumberFormat="1" applyFont="1" applyFill="1" applyBorder="1" applyAlignment="1">
      <alignment horizontal="left" vertical="justify" wrapText="1"/>
    </xf>
    <xf numFmtId="0" fontId="4" fillId="24" borderId="24" xfId="0" applyNumberFormat="1" applyFont="1" applyFill="1" applyBorder="1" applyAlignment="1">
      <alignment horizontal="center" vertical="center" wrapText="1"/>
    </xf>
    <xf numFmtId="0" fontId="5" fillId="24" borderId="20" xfId="43" applyNumberFormat="1" applyFont="1" applyFill="1" applyBorder="1" applyAlignment="1">
      <alignment vertical="justify" wrapText="1"/>
    </xf>
    <xf numFmtId="0" fontId="1" fillId="24" borderId="55" xfId="0" applyNumberFormat="1" applyFont="1" applyFill="1" applyBorder="1" applyAlignment="1">
      <alignment vertical="justify" wrapText="1"/>
    </xf>
    <xf numFmtId="0" fontId="1" fillId="24" borderId="56" xfId="0" applyNumberFormat="1" applyFont="1" applyFill="1" applyBorder="1" applyAlignment="1">
      <alignment horizontal="left" vertical="justify" wrapText="1"/>
    </xf>
    <xf numFmtId="0" fontId="4" fillId="24" borderId="56" xfId="0" applyNumberFormat="1" applyFont="1" applyFill="1" applyBorder="1" applyAlignment="1">
      <alignment vertical="center" wrapText="1"/>
    </xf>
    <xf numFmtId="43" fontId="4" fillId="24" borderId="56" xfId="60" applyFont="1" applyFill="1" applyBorder="1" applyAlignment="1">
      <alignment vertical="center" wrapText="1"/>
    </xf>
    <xf numFmtId="0" fontId="4" fillId="24" borderId="57" xfId="60" applyNumberFormat="1" applyFont="1" applyFill="1" applyBorder="1" applyAlignment="1">
      <alignment horizontal="center" vertical="center" wrapText="1"/>
    </xf>
    <xf numFmtId="0" fontId="1" fillId="24" borderId="58" xfId="0" applyNumberFormat="1" applyFont="1" applyFill="1" applyBorder="1" applyAlignment="1">
      <alignment vertical="justify" wrapText="1"/>
    </xf>
    <xf numFmtId="0" fontId="1" fillId="24" borderId="42" xfId="0" applyNumberFormat="1" applyFont="1" applyFill="1" applyBorder="1" applyAlignment="1">
      <alignment horizontal="left" vertical="justify" wrapText="1"/>
    </xf>
    <xf numFmtId="0" fontId="4" fillId="24" borderId="42" xfId="0" applyNumberFormat="1" applyFont="1" applyFill="1" applyBorder="1" applyAlignment="1">
      <alignment vertical="center" wrapText="1"/>
    </xf>
    <xf numFmtId="0" fontId="4" fillId="24" borderId="59" xfId="43" applyNumberFormat="1" applyFont="1" applyFill="1" applyBorder="1" applyAlignment="1">
      <alignment horizontal="center" vertical="center" wrapText="1"/>
    </xf>
    <xf numFmtId="0" fontId="1" fillId="24" borderId="20" xfId="43" applyNumberFormat="1" applyFont="1" applyFill="1" applyBorder="1" applyAlignment="1">
      <alignment horizontal="center" vertical="justify" wrapText="1"/>
    </xf>
    <xf numFmtId="43" fontId="7" fillId="24" borderId="24" xfId="60" applyFont="1" applyFill="1" applyBorder="1" applyAlignment="1">
      <alignment vertical="center" wrapText="1"/>
    </xf>
    <xf numFmtId="0" fontId="0" fillId="24" borderId="16" xfId="43" applyNumberFormat="1" applyFont="1" applyFill="1" applyBorder="1" applyAlignment="1">
      <alignment horizontal="center" vertical="center" wrapText="1"/>
    </xf>
    <xf numFmtId="0" fontId="0" fillId="24" borderId="16" xfId="43" applyNumberFormat="1" applyFont="1" applyFill="1" applyBorder="1" applyAlignment="1">
      <alignment horizontal="center" vertical="center" wrapText="1"/>
    </xf>
    <xf numFmtId="0" fontId="8" fillId="24" borderId="16" xfId="43" applyNumberFormat="1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0" fillId="24" borderId="16" xfId="60" applyNumberFormat="1" applyFont="1" applyFill="1" applyBorder="1" applyAlignment="1">
      <alignment horizontal="center" vertical="center" wrapText="1"/>
    </xf>
    <xf numFmtId="0" fontId="0" fillId="24" borderId="20" xfId="0" applyNumberFormat="1" applyFont="1" applyFill="1" applyBorder="1" applyAlignment="1">
      <alignment horizontal="left" vertical="justify" wrapText="1"/>
    </xf>
    <xf numFmtId="0" fontId="0" fillId="24" borderId="24" xfId="0" applyNumberFormat="1" applyFont="1" applyFill="1" applyBorder="1" applyAlignment="1">
      <alignment vertical="center" wrapText="1"/>
    </xf>
    <xf numFmtId="171" fontId="3" fillId="0" borderId="24" xfId="60" applyNumberFormat="1" applyFont="1" applyBorder="1" applyAlignment="1">
      <alignment vertical="center"/>
    </xf>
    <xf numFmtId="0" fontId="3" fillId="24" borderId="16" xfId="6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49" fontId="4" fillId="24" borderId="19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6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49" fontId="4" fillId="24" borderId="48" xfId="0" applyNumberFormat="1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60" xfId="0" applyFont="1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/>
    </xf>
    <xf numFmtId="0" fontId="0" fillId="24" borderId="62" xfId="0" applyFill="1" applyBorder="1" applyAlignment="1">
      <alignment horizont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center" vertical="center" wrapText="1"/>
    </xf>
    <xf numFmtId="0" fontId="4" fillId="24" borderId="21" xfId="0" applyNumberFormat="1" applyFont="1" applyFill="1" applyBorder="1" applyAlignment="1">
      <alignment horizontal="center" vertical="center" wrapText="1"/>
    </xf>
    <xf numFmtId="0" fontId="4" fillId="24" borderId="63" xfId="0" applyFont="1" applyFill="1" applyBorder="1" applyAlignment="1">
      <alignment horizontal="center" vertical="center" wrapText="1"/>
    </xf>
    <xf numFmtId="0" fontId="4" fillId="24" borderId="20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12" xfId="0" applyFont="1" applyFill="1" applyBorder="1" applyAlignment="1">
      <alignment horizontal="left" vertical="center" wrapText="1"/>
    </xf>
    <xf numFmtId="0" fontId="4" fillId="24" borderId="25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4" borderId="24" xfId="0" applyFont="1" applyFill="1" applyBorder="1" applyAlignment="1">
      <alignment horizontal="left" vertical="center" wrapText="1"/>
    </xf>
    <xf numFmtId="0" fontId="1" fillId="24" borderId="27" xfId="0" applyFont="1" applyFill="1" applyBorder="1" applyAlignment="1">
      <alignment horizontal="left" vertical="center" wrapText="1"/>
    </xf>
    <xf numFmtId="43" fontId="4" fillId="24" borderId="44" xfId="60" applyFont="1" applyFill="1" applyBorder="1" applyAlignment="1">
      <alignment horizontal="center" vertical="center" wrapText="1"/>
    </xf>
    <xf numFmtId="43" fontId="4" fillId="24" borderId="64" xfId="60" applyFont="1" applyFill="1" applyBorder="1" applyAlignment="1">
      <alignment vertical="center" wrapText="1"/>
    </xf>
    <xf numFmtId="2" fontId="0" fillId="24" borderId="0" xfId="43" applyNumberFormat="1" applyFont="1" applyFill="1" applyAlignment="1">
      <alignment horizontal="center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24" borderId="31" xfId="60" applyNumberFormat="1" applyFont="1" applyFill="1" applyBorder="1" applyAlignment="1">
      <alignment vertical="center" wrapText="1"/>
    </xf>
    <xf numFmtId="2" fontId="4" fillId="24" borderId="32" xfId="60" applyNumberFormat="1" applyFont="1" applyFill="1" applyBorder="1" applyAlignment="1">
      <alignment vertical="center" wrapText="1"/>
    </xf>
    <xf numFmtId="2" fontId="4" fillId="24" borderId="33" xfId="60" applyNumberFormat="1" applyFont="1" applyFill="1" applyBorder="1" applyAlignment="1">
      <alignment vertical="center" wrapText="1"/>
    </xf>
    <xf numFmtId="2" fontId="4" fillId="24" borderId="14" xfId="60" applyNumberFormat="1" applyFont="1" applyFill="1" applyBorder="1" applyAlignment="1">
      <alignment vertical="center" wrapText="1"/>
    </xf>
    <xf numFmtId="2" fontId="4" fillId="24" borderId="10" xfId="60" applyNumberFormat="1" applyFont="1" applyFill="1" applyBorder="1" applyAlignment="1">
      <alignment vertical="center" wrapText="1"/>
    </xf>
    <xf numFmtId="2" fontId="4" fillId="24" borderId="11" xfId="60" applyNumberFormat="1" applyFont="1" applyFill="1" applyBorder="1" applyAlignment="1">
      <alignment vertical="center" wrapText="1"/>
    </xf>
    <xf numFmtId="2" fontId="4" fillId="24" borderId="39" xfId="60" applyNumberFormat="1" applyFont="1" applyFill="1" applyBorder="1" applyAlignment="1">
      <alignment vertical="center" wrapText="1"/>
    </xf>
    <xf numFmtId="2" fontId="7" fillId="24" borderId="11" xfId="60" applyNumberFormat="1" applyFont="1" applyFill="1" applyBorder="1" applyAlignment="1">
      <alignment vertical="center" wrapText="1"/>
    </xf>
    <xf numFmtId="2" fontId="4" fillId="24" borderId="12" xfId="60" applyNumberFormat="1" applyFont="1" applyFill="1" applyBorder="1" applyAlignment="1">
      <alignment vertical="center" wrapText="1"/>
    </xf>
    <xf numFmtId="2" fontId="4" fillId="24" borderId="26" xfId="60" applyNumberFormat="1" applyFont="1" applyFill="1" applyBorder="1" applyAlignment="1">
      <alignment vertical="center" wrapText="1"/>
    </xf>
    <xf numFmtId="2" fontId="0" fillId="24" borderId="26" xfId="60" applyNumberFormat="1" applyFont="1" applyFill="1" applyBorder="1" applyAlignment="1">
      <alignment vertical="center" wrapText="1"/>
    </xf>
    <xf numFmtId="2" fontId="4" fillId="24" borderId="27" xfId="60" applyNumberFormat="1" applyFont="1" applyFill="1" applyBorder="1" applyAlignment="1">
      <alignment vertical="center" wrapText="1"/>
    </xf>
    <xf numFmtId="2" fontId="4" fillId="24" borderId="15" xfId="60" applyNumberFormat="1" applyFont="1" applyFill="1" applyBorder="1" applyAlignment="1">
      <alignment vertical="center" wrapText="1"/>
    </xf>
    <xf numFmtId="2" fontId="4" fillId="24" borderId="19" xfId="60" applyNumberFormat="1" applyFont="1" applyFill="1" applyBorder="1" applyAlignment="1">
      <alignment vertical="center" wrapText="1"/>
    </xf>
    <xf numFmtId="2" fontId="4" fillId="24" borderId="35" xfId="60" applyNumberFormat="1" applyFont="1" applyFill="1" applyBorder="1" applyAlignment="1">
      <alignment vertical="center" wrapText="1"/>
    </xf>
    <xf numFmtId="2" fontId="0" fillId="24" borderId="35" xfId="60" applyNumberFormat="1" applyFont="1" applyFill="1" applyBorder="1" applyAlignment="1">
      <alignment vertical="center" wrapText="1"/>
    </xf>
    <xf numFmtId="2" fontId="4" fillId="24" borderId="36" xfId="60" applyNumberFormat="1" applyFont="1" applyFill="1" applyBorder="1" applyAlignment="1">
      <alignment vertical="center" wrapText="1"/>
    </xf>
    <xf numFmtId="2" fontId="4" fillId="24" borderId="65" xfId="60" applyNumberFormat="1" applyFont="1" applyFill="1" applyBorder="1" applyAlignment="1">
      <alignment vertical="center" wrapText="1"/>
    </xf>
    <xf numFmtId="2" fontId="4" fillId="24" borderId="23" xfId="60" applyNumberFormat="1" applyFont="1" applyFill="1" applyBorder="1" applyAlignment="1">
      <alignment vertical="center" wrapText="1"/>
    </xf>
    <xf numFmtId="2" fontId="4" fillId="24" borderId="37" xfId="60" applyNumberFormat="1" applyFont="1" applyFill="1" applyBorder="1" applyAlignment="1">
      <alignment vertical="center" wrapText="1"/>
    </xf>
    <xf numFmtId="2" fontId="0" fillId="24" borderId="37" xfId="60" applyNumberFormat="1" applyFont="1" applyFill="1" applyBorder="1" applyAlignment="1">
      <alignment vertical="center" wrapText="1"/>
    </xf>
    <xf numFmtId="2" fontId="7" fillId="24" borderId="12" xfId="60" applyNumberFormat="1" applyFont="1" applyFill="1" applyBorder="1" applyAlignment="1">
      <alignment vertical="center" wrapText="1"/>
    </xf>
    <xf numFmtId="2" fontId="4" fillId="24" borderId="13" xfId="60" applyNumberFormat="1" applyFont="1" applyFill="1" applyBorder="1" applyAlignment="1">
      <alignment vertical="center" wrapText="1"/>
    </xf>
    <xf numFmtId="2" fontId="0" fillId="24" borderId="30" xfId="60" applyNumberFormat="1" applyFont="1" applyFill="1" applyBorder="1" applyAlignment="1">
      <alignment vertical="center" wrapText="1"/>
    </xf>
    <xf numFmtId="2" fontId="0" fillId="24" borderId="19" xfId="60" applyNumberFormat="1" applyFont="1" applyFill="1" applyBorder="1" applyAlignment="1">
      <alignment vertical="center" wrapText="1"/>
    </xf>
    <xf numFmtId="2" fontId="0" fillId="24" borderId="19" xfId="60" applyNumberFormat="1" applyFont="1" applyFill="1" applyBorder="1" applyAlignment="1">
      <alignment vertical="center" wrapText="1"/>
    </xf>
    <xf numFmtId="0" fontId="6" fillId="24" borderId="0" xfId="0" applyFont="1" applyFill="1" applyAlignment="1">
      <alignment vertical="justify" wrapText="1"/>
    </xf>
    <xf numFmtId="0" fontId="6" fillId="24" borderId="0" xfId="0" applyNumberFormat="1" applyFont="1" applyFill="1" applyAlignment="1">
      <alignment horizontal="left" vertical="justify" wrapText="1"/>
    </xf>
    <xf numFmtId="0" fontId="6" fillId="24" borderId="0" xfId="0" applyNumberFormat="1" applyFont="1" applyFill="1" applyAlignment="1">
      <alignment horizontal="center" vertical="center" wrapText="1"/>
    </xf>
    <xf numFmtId="0" fontId="13" fillId="24" borderId="0" xfId="0" applyNumberFormat="1" applyFont="1" applyFill="1" applyAlignment="1">
      <alignment horizontal="center" vertical="center" wrapText="1"/>
    </xf>
    <xf numFmtId="2" fontId="6" fillId="24" borderId="0" xfId="0" applyNumberFormat="1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24" borderId="66" xfId="0" applyFont="1" applyFill="1" applyBorder="1" applyAlignment="1">
      <alignment horizontal="left" vertical="center" wrapText="1"/>
    </xf>
    <xf numFmtId="0" fontId="4" fillId="24" borderId="67" xfId="0" applyFont="1" applyFill="1" applyBorder="1" applyAlignment="1">
      <alignment horizontal="center" vertical="center" wrapText="1"/>
    </xf>
    <xf numFmtId="43" fontId="7" fillId="24" borderId="67" xfId="6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center" vertical="center" wrapText="1"/>
    </xf>
    <xf numFmtId="49" fontId="4" fillId="24" borderId="37" xfId="0" applyNumberFormat="1" applyFont="1" applyFill="1" applyBorder="1" applyAlignment="1">
      <alignment horizontal="right" vertical="center" wrapText="1"/>
    </xf>
    <xf numFmtId="0" fontId="4" fillId="24" borderId="37" xfId="0" applyFont="1" applyFill="1" applyBorder="1" applyAlignment="1">
      <alignment vertical="center" wrapText="1"/>
    </xf>
    <xf numFmtId="49" fontId="4" fillId="24" borderId="37" xfId="0" applyNumberFormat="1" applyFont="1" applyFill="1" applyBorder="1" applyAlignment="1">
      <alignment horizontal="center" vertical="center" wrapText="1"/>
    </xf>
    <xf numFmtId="0" fontId="4" fillId="24" borderId="68" xfId="0" applyFont="1" applyFill="1" applyBorder="1" applyAlignment="1">
      <alignment horizontal="center" vertical="center" wrapText="1"/>
    </xf>
    <xf numFmtId="0" fontId="13" fillId="24" borderId="0" xfId="0" applyNumberFormat="1" applyFont="1" applyFill="1" applyAlignment="1">
      <alignment horizontal="left" vertical="justify" wrapText="1"/>
    </xf>
    <xf numFmtId="0" fontId="13" fillId="24" borderId="0" xfId="0" applyNumberFormat="1" applyFont="1" applyFill="1" applyAlignment="1">
      <alignment vertical="justify" wrapText="1"/>
    </xf>
    <xf numFmtId="0" fontId="13" fillId="24" borderId="0" xfId="0" applyNumberFormat="1" applyFont="1" applyFill="1" applyAlignment="1">
      <alignment vertical="center" wrapText="1"/>
    </xf>
    <xf numFmtId="43" fontId="13" fillId="24" borderId="0" xfId="60" applyFont="1" applyFill="1" applyAlignment="1">
      <alignment horizontal="center" vertical="center" wrapText="1"/>
    </xf>
    <xf numFmtId="0" fontId="13" fillId="24" borderId="0" xfId="43" applyNumberFormat="1" applyFont="1" applyFill="1" applyAlignment="1">
      <alignment horizontal="center" vertical="center" wrapText="1"/>
    </xf>
    <xf numFmtId="170" fontId="13" fillId="24" borderId="0" xfId="43" applyNumberFormat="1" applyFont="1" applyFill="1" applyAlignment="1">
      <alignment horizontal="center" vertical="center" wrapText="1"/>
    </xf>
    <xf numFmtId="2" fontId="13" fillId="24" borderId="0" xfId="43" applyNumberFormat="1" applyFont="1" applyFill="1" applyAlignment="1">
      <alignment horizontal="center" vertical="center" wrapText="1"/>
    </xf>
    <xf numFmtId="49" fontId="1" fillId="24" borderId="11" xfId="43" applyNumberFormat="1" applyFont="1" applyFill="1" applyBorder="1" applyAlignment="1">
      <alignment horizontal="center" vertical="justify" wrapText="1"/>
    </xf>
    <xf numFmtId="49" fontId="1" fillId="24" borderId="12" xfId="43" applyNumberFormat="1" applyFont="1" applyFill="1" applyBorder="1" applyAlignment="1">
      <alignment horizontal="center" vertical="justify" wrapText="1"/>
    </xf>
    <xf numFmtId="49" fontId="1" fillId="24" borderId="13" xfId="43" applyNumberFormat="1" applyFont="1" applyFill="1" applyBorder="1" applyAlignment="1">
      <alignment horizontal="center" vertical="justify" wrapText="1"/>
    </xf>
    <xf numFmtId="49" fontId="4" fillId="24" borderId="19" xfId="0" applyNumberFormat="1" applyFont="1" applyFill="1" applyBorder="1" applyAlignment="1">
      <alignment vertical="center" wrapText="1"/>
    </xf>
    <xf numFmtId="49" fontId="0" fillId="0" borderId="0" xfId="43" applyNumberFormat="1" applyFont="1" applyAlignment="1">
      <alignment vertical="justify"/>
    </xf>
    <xf numFmtId="49" fontId="6" fillId="0" borderId="0" xfId="0" applyNumberFormat="1" applyFont="1" applyAlignment="1">
      <alignment horizontal="center" vertical="justify"/>
    </xf>
    <xf numFmtId="49" fontId="1" fillId="0" borderId="11" xfId="0" applyNumberFormat="1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49" fontId="0" fillId="0" borderId="13" xfId="0" applyNumberFormat="1" applyBorder="1" applyAlignment="1">
      <alignment vertical="justify" wrapText="1"/>
    </xf>
    <xf numFmtId="49" fontId="1" fillId="0" borderId="19" xfId="0" applyNumberFormat="1" applyFont="1" applyBorder="1" applyAlignment="1">
      <alignment horizontal="center" vertical="justify" wrapText="1"/>
    </xf>
    <xf numFmtId="49" fontId="1" fillId="24" borderId="11" xfId="43" applyNumberFormat="1" applyFont="1" applyFill="1" applyBorder="1" applyAlignment="1">
      <alignment vertical="justify" wrapText="1"/>
    </xf>
    <xf numFmtId="49" fontId="1" fillId="24" borderId="19" xfId="43" applyNumberFormat="1" applyFont="1" applyFill="1" applyBorder="1" applyAlignment="1">
      <alignment horizontal="center" vertical="justify" wrapText="1"/>
    </xf>
    <xf numFmtId="49" fontId="1" fillId="24" borderId="25" xfId="43" applyNumberFormat="1" applyFont="1" applyFill="1" applyBorder="1" applyAlignment="1">
      <alignment horizontal="center" vertical="justify" wrapText="1"/>
    </xf>
    <xf numFmtId="49" fontId="1" fillId="24" borderId="27" xfId="43" applyNumberFormat="1" applyFont="1" applyFill="1" applyBorder="1" applyAlignment="1">
      <alignment horizontal="center" vertical="justify" wrapText="1"/>
    </xf>
    <xf numFmtId="49" fontId="1" fillId="24" borderId="38" xfId="43" applyNumberFormat="1" applyFont="1" applyFill="1" applyBorder="1" applyAlignment="1">
      <alignment horizontal="center" vertical="justify" wrapText="1"/>
    </xf>
    <xf numFmtId="49" fontId="1" fillId="24" borderId="12" xfId="43" applyNumberFormat="1" applyFont="1" applyFill="1" applyBorder="1" applyAlignment="1">
      <alignment vertical="justify" wrapText="1"/>
    </xf>
    <xf numFmtId="49" fontId="1" fillId="24" borderId="19" xfId="43" applyNumberFormat="1" applyFont="1" applyFill="1" applyBorder="1" applyAlignment="1">
      <alignment vertical="justify" wrapText="1"/>
    </xf>
    <xf numFmtId="49" fontId="1" fillId="24" borderId="13" xfId="43" applyNumberFormat="1" applyFont="1" applyFill="1" applyBorder="1" applyAlignment="1">
      <alignment vertical="justify" wrapText="1"/>
    </xf>
    <xf numFmtId="49" fontId="0" fillId="0" borderId="20" xfId="43" applyNumberFormat="1" applyFont="1" applyBorder="1" applyAlignment="1">
      <alignment vertical="justify"/>
    </xf>
    <xf numFmtId="0" fontId="5" fillId="24" borderId="19" xfId="43" applyNumberFormat="1" applyFont="1" applyFill="1" applyBorder="1" applyAlignment="1">
      <alignment vertical="justify" wrapText="1"/>
    </xf>
    <xf numFmtId="43" fontId="8" fillId="24" borderId="24" xfId="60" applyFont="1" applyFill="1" applyBorder="1" applyAlignment="1">
      <alignment vertical="center" wrapText="1"/>
    </xf>
    <xf numFmtId="0" fontId="4" fillId="24" borderId="19" xfId="43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173" fontId="7" fillId="24" borderId="17" xfId="60" applyNumberFormat="1" applyFont="1" applyFill="1" applyBorder="1" applyAlignment="1">
      <alignment vertical="center" wrapText="1"/>
    </xf>
    <xf numFmtId="173" fontId="4" fillId="24" borderId="20" xfId="60" applyNumberFormat="1" applyFont="1" applyFill="1" applyBorder="1" applyAlignment="1">
      <alignment horizontal="center" vertical="center" wrapText="1"/>
    </xf>
    <xf numFmtId="173" fontId="7" fillId="24" borderId="19" xfId="60" applyNumberFormat="1" applyFont="1" applyFill="1" applyBorder="1" applyAlignment="1">
      <alignment vertical="center" wrapText="1"/>
    </xf>
    <xf numFmtId="173" fontId="0" fillId="24" borderId="44" xfId="60" applyNumberFormat="1" applyFont="1" applyFill="1" applyBorder="1" applyAlignment="1">
      <alignment horizontal="center" vertical="center" wrapText="1"/>
    </xf>
    <xf numFmtId="173" fontId="0" fillId="24" borderId="26" xfId="60" applyNumberFormat="1" applyFont="1" applyFill="1" applyBorder="1" applyAlignment="1">
      <alignment horizontal="center" vertical="center" wrapText="1"/>
    </xf>
    <xf numFmtId="173" fontId="0" fillId="24" borderId="12" xfId="60" applyNumberFormat="1" applyFont="1" applyFill="1" applyBorder="1" applyAlignment="1">
      <alignment horizontal="center" vertical="center" wrapText="1"/>
    </xf>
    <xf numFmtId="173" fontId="7" fillId="24" borderId="13" xfId="60" applyNumberFormat="1" applyFont="1" applyFill="1" applyBorder="1" applyAlignment="1">
      <alignment vertical="center" wrapText="1"/>
    </xf>
    <xf numFmtId="173" fontId="7" fillId="24" borderId="11" xfId="60" applyNumberFormat="1" applyFont="1" applyFill="1" applyBorder="1" applyAlignment="1">
      <alignment vertical="center" wrapText="1"/>
    </xf>
    <xf numFmtId="173" fontId="4" fillId="24" borderId="26" xfId="60" applyNumberFormat="1" applyFont="1" applyFill="1" applyBorder="1" applyAlignment="1">
      <alignment vertical="center" wrapText="1"/>
    </xf>
    <xf numFmtId="173" fontId="0" fillId="24" borderId="26" xfId="60" applyNumberFormat="1" applyFont="1" applyFill="1" applyBorder="1" applyAlignment="1">
      <alignment/>
    </xf>
    <xf numFmtId="173" fontId="4" fillId="24" borderId="27" xfId="60" applyNumberFormat="1" applyFont="1" applyFill="1" applyBorder="1" applyAlignment="1">
      <alignment vertical="center" wrapText="1"/>
    </xf>
    <xf numFmtId="173" fontId="7" fillId="24" borderId="20" xfId="60" applyNumberFormat="1" applyFont="1" applyFill="1" applyBorder="1" applyAlignment="1">
      <alignment vertical="center" wrapText="1"/>
    </xf>
    <xf numFmtId="173" fontId="4" fillId="24" borderId="31" xfId="60" applyNumberFormat="1" applyFont="1" applyFill="1" applyBorder="1" applyAlignment="1">
      <alignment vertical="center" wrapText="1"/>
    </xf>
    <xf numFmtId="173" fontId="4" fillId="24" borderId="28" xfId="60" applyNumberFormat="1" applyFont="1" applyFill="1" applyBorder="1" applyAlignment="1">
      <alignment vertical="center" wrapText="1"/>
    </xf>
    <xf numFmtId="173" fontId="4" fillId="24" borderId="32" xfId="60" applyNumberFormat="1" applyFont="1" applyFill="1" applyBorder="1" applyAlignment="1">
      <alignment vertical="center" wrapText="1"/>
    </xf>
    <xf numFmtId="173" fontId="4" fillId="24" borderId="36" xfId="60" applyNumberFormat="1" applyFont="1" applyFill="1" applyBorder="1" applyAlignment="1">
      <alignment vertical="center" wrapText="1"/>
    </xf>
    <xf numFmtId="2" fontId="4" fillId="24" borderId="25" xfId="60" applyNumberFormat="1" applyFont="1" applyFill="1" applyBorder="1" applyAlignment="1">
      <alignment horizontal="center" vertical="center" wrapText="1"/>
    </xf>
    <xf numFmtId="2" fontId="4" fillId="24" borderId="27" xfId="60" applyNumberFormat="1" applyFont="1" applyFill="1" applyBorder="1" applyAlignment="1">
      <alignment horizontal="center" vertical="center" wrapText="1"/>
    </xf>
    <xf numFmtId="173" fontId="7" fillId="24" borderId="67" xfId="60" applyNumberFormat="1" applyFont="1" applyFill="1" applyBorder="1" applyAlignment="1">
      <alignment horizontal="center" vertical="center" wrapText="1"/>
    </xf>
    <xf numFmtId="173" fontId="7" fillId="24" borderId="12" xfId="60" applyNumberFormat="1" applyFont="1" applyFill="1" applyBorder="1" applyAlignment="1">
      <alignment vertical="center" wrapText="1"/>
    </xf>
    <xf numFmtId="173" fontId="0" fillId="24" borderId="28" xfId="60" applyNumberFormat="1" applyFont="1" applyFill="1" applyBorder="1" applyAlignment="1">
      <alignment vertical="center" wrapText="1"/>
    </xf>
    <xf numFmtId="173" fontId="7" fillId="24" borderId="16" xfId="60" applyNumberFormat="1" applyFont="1" applyFill="1" applyBorder="1" applyAlignment="1">
      <alignment horizontal="center" vertical="center" wrapText="1"/>
    </xf>
    <xf numFmtId="173" fontId="7" fillId="24" borderId="17" xfId="6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173" fontId="4" fillId="24" borderId="13" xfId="6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left" vertical="center" wrapText="1"/>
    </xf>
    <xf numFmtId="49" fontId="1" fillId="24" borderId="48" xfId="43" applyNumberFormat="1" applyFont="1" applyFill="1" applyBorder="1" applyAlignment="1">
      <alignment horizontal="center" vertical="justify" wrapText="1"/>
    </xf>
    <xf numFmtId="0" fontId="2" fillId="24" borderId="0" xfId="0" applyFont="1" applyFill="1" applyBorder="1" applyAlignment="1">
      <alignment horizontal="center" vertical="center" wrapText="1"/>
    </xf>
    <xf numFmtId="173" fontId="7" fillId="24" borderId="11" xfId="6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43" fontId="4" fillId="24" borderId="13" xfId="6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2" fontId="7" fillId="24" borderId="48" xfId="60" applyNumberFormat="1" applyFont="1" applyFill="1" applyBorder="1" applyAlignment="1">
      <alignment horizontal="center" vertical="center" wrapText="1"/>
    </xf>
    <xf numFmtId="2" fontId="7" fillId="24" borderId="12" xfId="60" applyNumberFormat="1" applyFont="1" applyFill="1" applyBorder="1" applyAlignment="1">
      <alignment horizontal="center" vertical="center" wrapText="1"/>
    </xf>
    <xf numFmtId="2" fontId="7" fillId="24" borderId="13" xfId="6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0" fillId="0" borderId="0" xfId="43" applyNumberFormat="1" applyFont="1" applyAlignment="1">
      <alignment horizontal="left" vertical="justify"/>
    </xf>
    <xf numFmtId="173" fontId="7" fillId="24" borderId="48" xfId="60" applyNumberFormat="1" applyFont="1" applyFill="1" applyBorder="1" applyAlignment="1">
      <alignment horizontal="center" vertical="center" wrapText="1"/>
    </xf>
    <xf numFmtId="173" fontId="7" fillId="24" borderId="12" xfId="60" applyNumberFormat="1" applyFont="1" applyFill="1" applyBorder="1" applyAlignment="1">
      <alignment horizontal="center" vertical="center" wrapText="1"/>
    </xf>
    <xf numFmtId="173" fontId="7" fillId="24" borderId="28" xfId="6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75" fontId="4" fillId="24" borderId="26" xfId="60" applyNumberFormat="1" applyFont="1" applyFill="1" applyBorder="1" applyAlignment="1">
      <alignment vertical="center" wrapText="1"/>
    </xf>
    <xf numFmtId="43" fontId="7" fillId="24" borderId="11" xfId="60" applyFont="1" applyFill="1" applyBorder="1" applyAlignment="1">
      <alignment horizontal="center" vertical="center" wrapText="1"/>
    </xf>
    <xf numFmtId="43" fontId="7" fillId="24" borderId="12" xfId="6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73" fontId="4" fillId="24" borderId="11" xfId="60" applyNumberFormat="1" applyFont="1" applyFill="1" applyBorder="1" applyAlignment="1">
      <alignment horizontal="center" vertical="center" wrapText="1"/>
    </xf>
    <xf numFmtId="173" fontId="4" fillId="24" borderId="12" xfId="60" applyNumberFormat="1" applyFont="1" applyFill="1" applyBorder="1" applyAlignment="1">
      <alignment horizontal="center" vertical="center" wrapText="1"/>
    </xf>
    <xf numFmtId="43" fontId="4" fillId="24" borderId="11" xfId="60" applyFont="1" applyFill="1" applyBorder="1" applyAlignment="1">
      <alignment horizontal="center" vertical="center" wrapText="1"/>
    </xf>
    <xf numFmtId="43" fontId="4" fillId="24" borderId="12" xfId="60" applyFont="1" applyFill="1" applyBorder="1" applyAlignment="1">
      <alignment horizontal="center" vertical="center" wrapText="1"/>
    </xf>
    <xf numFmtId="43" fontId="7" fillId="24" borderId="48" xfId="60" applyFont="1" applyFill="1" applyBorder="1" applyAlignment="1">
      <alignment horizontal="center" vertical="center" wrapText="1"/>
    </xf>
    <xf numFmtId="43" fontId="7" fillId="24" borderId="28" xfId="60" applyFont="1" applyFill="1" applyBorder="1" applyAlignment="1">
      <alignment horizontal="center" vertical="center" wrapText="1"/>
    </xf>
    <xf numFmtId="49" fontId="1" fillId="24" borderId="11" xfId="43" applyNumberFormat="1" applyFont="1" applyFill="1" applyBorder="1" applyAlignment="1">
      <alignment horizontal="center" vertical="justify" wrapText="1"/>
    </xf>
    <xf numFmtId="49" fontId="1" fillId="24" borderId="12" xfId="43" applyNumberFormat="1" applyFont="1" applyFill="1" applyBorder="1" applyAlignment="1">
      <alignment horizontal="center" vertical="justify" wrapText="1"/>
    </xf>
    <xf numFmtId="49" fontId="1" fillId="24" borderId="13" xfId="43" applyNumberFormat="1" applyFont="1" applyFill="1" applyBorder="1" applyAlignment="1">
      <alignment horizontal="center" vertical="justify" wrapText="1"/>
    </xf>
    <xf numFmtId="0" fontId="4" fillId="24" borderId="11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3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3" fontId="4" fillId="0" borderId="17" xfId="60" applyFont="1" applyBorder="1" applyAlignment="1">
      <alignment horizontal="center" vertical="center" wrapText="1"/>
    </xf>
    <xf numFmtId="43" fontId="4" fillId="0" borderId="29" xfId="60" applyFont="1" applyBorder="1" applyAlignment="1">
      <alignment horizontal="center" vertical="center" wrapText="1"/>
    </xf>
    <xf numFmtId="43" fontId="4" fillId="0" borderId="15" xfId="60" applyFont="1" applyBorder="1" applyAlignment="1">
      <alignment horizontal="center" vertical="center" wrapText="1"/>
    </xf>
    <xf numFmtId="43" fontId="4" fillId="0" borderId="21" xfId="60" applyFont="1" applyBorder="1" applyAlignment="1">
      <alignment horizontal="center" vertical="center" wrapText="1"/>
    </xf>
    <xf numFmtId="43" fontId="4" fillId="0" borderId="53" xfId="60" applyFont="1" applyBorder="1" applyAlignment="1">
      <alignment horizontal="center" vertical="center" wrapText="1"/>
    </xf>
    <xf numFmtId="43" fontId="4" fillId="0" borderId="14" xfId="6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3" fontId="7" fillId="24" borderId="13" xfId="60" applyNumberFormat="1" applyFont="1" applyFill="1" applyBorder="1" applyAlignment="1">
      <alignment horizontal="center" vertical="center" wrapText="1"/>
    </xf>
    <xf numFmtId="0" fontId="1" fillId="24" borderId="20" xfId="43" applyNumberFormat="1" applyFont="1" applyFill="1" applyBorder="1" applyAlignment="1">
      <alignment horizontal="left" vertical="justify" wrapText="1"/>
    </xf>
    <xf numFmtId="0" fontId="1" fillId="24" borderId="24" xfId="43" applyNumberFormat="1" applyFont="1" applyFill="1" applyBorder="1" applyAlignment="1">
      <alignment horizontal="left" vertical="justify" wrapText="1"/>
    </xf>
    <xf numFmtId="0" fontId="1" fillId="24" borderId="16" xfId="43" applyNumberFormat="1" applyFont="1" applyFill="1" applyBorder="1" applyAlignment="1">
      <alignment horizontal="left" vertical="justify" wrapText="1"/>
    </xf>
    <xf numFmtId="0" fontId="4" fillId="24" borderId="12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1" fillId="24" borderId="11" xfId="43" applyNumberFormat="1" applyFont="1" applyFill="1" applyBorder="1" applyAlignment="1">
      <alignment horizontal="center" vertical="justify" wrapText="1"/>
    </xf>
    <xf numFmtId="0" fontId="1" fillId="24" borderId="12" xfId="43" applyNumberFormat="1" applyFont="1" applyFill="1" applyBorder="1" applyAlignment="1">
      <alignment horizontal="center" vertical="justify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43" applyNumberFormat="1" applyFont="1" applyFill="1" applyBorder="1" applyAlignment="1">
      <alignment horizontal="center" vertical="justify" wrapText="1"/>
    </xf>
    <xf numFmtId="0" fontId="1" fillId="24" borderId="23" xfId="0" applyNumberFormat="1" applyFont="1" applyFill="1" applyBorder="1" applyAlignment="1">
      <alignment vertical="justify" wrapText="1"/>
    </xf>
    <xf numFmtId="0" fontId="1" fillId="24" borderId="69" xfId="0" applyNumberFormat="1" applyFont="1" applyFill="1" applyBorder="1" applyAlignment="1">
      <alignment vertical="justify" wrapText="1"/>
    </xf>
    <xf numFmtId="0" fontId="4" fillId="24" borderId="23" xfId="0" applyNumberFormat="1" applyFont="1" applyFill="1" applyBorder="1" applyAlignment="1">
      <alignment vertical="center" wrapText="1"/>
    </xf>
    <xf numFmtId="0" fontId="4" fillId="24" borderId="69" xfId="0" applyNumberFormat="1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1" fillId="24" borderId="12" xfId="43" applyNumberFormat="1" applyFont="1" applyFill="1" applyBorder="1" applyAlignment="1">
      <alignment vertical="justify" wrapText="1"/>
    </xf>
    <xf numFmtId="0" fontId="1" fillId="24" borderId="13" xfId="43" applyNumberFormat="1" applyFont="1" applyFill="1" applyBorder="1" applyAlignment="1">
      <alignment vertical="justify" wrapText="1"/>
    </xf>
    <xf numFmtId="0" fontId="4" fillId="24" borderId="3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28" xfId="0" applyNumberFormat="1" applyFont="1" applyFill="1" applyBorder="1" applyAlignment="1">
      <alignment horizontal="center" vertical="center" wrapText="1"/>
    </xf>
    <xf numFmtId="0" fontId="1" fillId="24" borderId="11" xfId="43" applyNumberFormat="1" applyFont="1" applyFill="1" applyBorder="1" applyAlignment="1">
      <alignment vertical="justify" wrapText="1"/>
    </xf>
    <xf numFmtId="0" fontId="5" fillId="24" borderId="11" xfId="0" applyFont="1" applyFill="1" applyBorder="1" applyAlignment="1">
      <alignment vertical="justify" wrapText="1"/>
    </xf>
    <xf numFmtId="0" fontId="5" fillId="24" borderId="12" xfId="0" applyFont="1" applyFill="1" applyBorder="1" applyAlignment="1">
      <alignment vertical="justify" wrapText="1"/>
    </xf>
    <xf numFmtId="0" fontId="5" fillId="24" borderId="11" xfId="0" applyFont="1" applyFill="1" applyBorder="1" applyAlignment="1">
      <alignment horizontal="center" vertical="justify" wrapText="1"/>
    </xf>
    <xf numFmtId="0" fontId="5" fillId="24" borderId="12" xfId="0" applyFont="1" applyFill="1" applyBorder="1" applyAlignment="1">
      <alignment horizontal="center" vertical="justify" wrapText="1"/>
    </xf>
    <xf numFmtId="0" fontId="1" fillId="24" borderId="11" xfId="0" applyNumberFormat="1" applyFont="1" applyFill="1" applyBorder="1" applyAlignment="1">
      <alignment vertical="justify" wrapText="1"/>
    </xf>
    <xf numFmtId="0" fontId="1" fillId="24" borderId="12" xfId="0" applyNumberFormat="1" applyFont="1" applyFill="1" applyBorder="1" applyAlignment="1">
      <alignment vertical="justify" wrapText="1"/>
    </xf>
    <xf numFmtId="0" fontId="1" fillId="24" borderId="13" xfId="0" applyNumberFormat="1" applyFont="1" applyFill="1" applyBorder="1" applyAlignment="1">
      <alignment vertical="justify" wrapText="1"/>
    </xf>
    <xf numFmtId="0" fontId="5" fillId="24" borderId="11" xfId="43" applyNumberFormat="1" applyFont="1" applyFill="1" applyBorder="1" applyAlignment="1">
      <alignment vertical="justify" wrapText="1"/>
    </xf>
    <xf numFmtId="0" fontId="5" fillId="24" borderId="12" xfId="43" applyNumberFormat="1" applyFont="1" applyFill="1" applyBorder="1" applyAlignment="1">
      <alignment vertical="justify" wrapText="1"/>
    </xf>
    <xf numFmtId="0" fontId="5" fillId="24" borderId="13" xfId="43" applyNumberFormat="1" applyFont="1" applyFill="1" applyBorder="1" applyAlignment="1">
      <alignment vertical="justify" wrapText="1"/>
    </xf>
    <xf numFmtId="0" fontId="13" fillId="24" borderId="0" xfId="0" applyNumberFormat="1" applyFont="1" applyFill="1" applyAlignment="1">
      <alignment horizontal="left" vertical="justify" wrapText="1"/>
    </xf>
    <xf numFmtId="0" fontId="13" fillId="24" borderId="0" xfId="0" applyFont="1" applyFill="1" applyAlignment="1">
      <alignment horizontal="right" vertical="justify" wrapText="1"/>
    </xf>
    <xf numFmtId="0" fontId="13" fillId="24" borderId="0" xfId="0" applyNumberFormat="1" applyFont="1" applyFill="1" applyAlignment="1">
      <alignment horizontal="right" vertical="justify" wrapText="1"/>
    </xf>
    <xf numFmtId="170" fontId="4" fillId="24" borderId="21" xfId="43" applyNumberFormat="1" applyFont="1" applyFill="1" applyBorder="1" applyAlignment="1">
      <alignment horizontal="center" vertical="center" wrapText="1"/>
    </xf>
    <xf numFmtId="170" fontId="4" fillId="24" borderId="53" xfId="43" applyNumberFormat="1" applyFont="1" applyFill="1" applyBorder="1" applyAlignment="1">
      <alignment horizontal="center" vertical="center" wrapText="1"/>
    </xf>
    <xf numFmtId="170" fontId="4" fillId="24" borderId="14" xfId="43" applyNumberFormat="1" applyFont="1" applyFill="1" applyBorder="1" applyAlignment="1">
      <alignment horizontal="center" vertical="center" wrapText="1"/>
    </xf>
    <xf numFmtId="0" fontId="4" fillId="24" borderId="11" xfId="43" applyNumberFormat="1" applyFont="1" applyFill="1" applyBorder="1" applyAlignment="1">
      <alignment horizontal="center" vertical="center" wrapText="1"/>
    </xf>
    <xf numFmtId="0" fontId="4" fillId="24" borderId="12" xfId="43" applyNumberFormat="1" applyFont="1" applyFill="1" applyBorder="1" applyAlignment="1">
      <alignment horizontal="center" vertical="center" wrapText="1"/>
    </xf>
    <xf numFmtId="0" fontId="4" fillId="24" borderId="13" xfId="43" applyNumberFormat="1" applyFont="1" applyFill="1" applyBorder="1" applyAlignment="1">
      <alignment horizontal="center" vertical="center" wrapText="1"/>
    </xf>
    <xf numFmtId="170" fontId="4" fillId="24" borderId="17" xfId="43" applyNumberFormat="1" applyFont="1" applyFill="1" applyBorder="1" applyAlignment="1">
      <alignment horizontal="center" vertical="center" wrapText="1"/>
    </xf>
    <xf numFmtId="170" fontId="4" fillId="24" borderId="29" xfId="43" applyNumberFormat="1" applyFont="1" applyFill="1" applyBorder="1" applyAlignment="1">
      <alignment horizontal="center" vertical="center" wrapText="1"/>
    </xf>
    <xf numFmtId="170" fontId="4" fillId="24" borderId="15" xfId="43" applyNumberFormat="1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left" vertical="justify" wrapText="1"/>
    </xf>
    <xf numFmtId="0" fontId="4" fillId="24" borderId="17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vertical="center" wrapText="1"/>
    </xf>
    <xf numFmtId="0" fontId="13" fillId="24" borderId="0" xfId="0" applyFont="1" applyFill="1" applyAlignment="1">
      <alignment horizontal="right" vertical="center" wrapText="1"/>
    </xf>
    <xf numFmtId="0" fontId="13" fillId="24" borderId="53" xfId="0" applyNumberFormat="1" applyFont="1" applyFill="1" applyBorder="1" applyAlignment="1">
      <alignment horizontal="center" vertical="justify" wrapText="1"/>
    </xf>
    <xf numFmtId="0" fontId="4" fillId="24" borderId="29" xfId="0" applyFont="1" applyFill="1" applyBorder="1" applyAlignment="1">
      <alignment horizontal="right" vertical="distributed"/>
    </xf>
    <xf numFmtId="0" fontId="13" fillId="24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="70" zoomScaleNormal="70" zoomScaleSheetLayoutView="85" zoomScalePageLayoutView="0" workbookViewId="0" topLeftCell="A55">
      <selection activeCell="M62" sqref="M62"/>
    </sheetView>
  </sheetViews>
  <sheetFormatPr defaultColWidth="9.00390625" defaultRowHeight="12.75"/>
  <cols>
    <col min="1" max="1" width="4.00390625" style="428" customWidth="1"/>
    <col min="2" max="2" width="31.875" style="13" customWidth="1"/>
    <col min="3" max="3" width="6.375" style="370" customWidth="1"/>
    <col min="4" max="4" width="12.625" style="22" customWidth="1"/>
    <col min="5" max="5" width="11.625" style="22" bestFit="1" customWidth="1"/>
    <col min="6" max="7" width="8.375" style="22" customWidth="1"/>
    <col min="8" max="8" width="14.00390625" style="22" customWidth="1"/>
    <col min="9" max="9" width="6.75390625" style="99" customWidth="1"/>
    <col min="10" max="10" width="5.75390625" style="73" customWidth="1"/>
    <col min="11" max="11" width="8.125" style="354" customWidth="1"/>
    <col min="12" max="12" width="6.25390625" style="355" customWidth="1"/>
    <col min="13" max="13" width="6.00390625" style="355" customWidth="1"/>
  </cols>
  <sheetData>
    <row r="1" spans="3:13" ht="15.75" customHeight="1">
      <c r="C1" s="356"/>
      <c r="D1" s="19"/>
      <c r="E1" s="19"/>
      <c r="H1" s="19"/>
      <c r="I1" s="88"/>
      <c r="K1" s="320"/>
      <c r="L1" s="319"/>
      <c r="M1" s="319"/>
    </row>
    <row r="2" spans="1:13" ht="15.75">
      <c r="A2" s="537" t="s">
        <v>120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 ht="12" customHeight="1" thickBot="1">
      <c r="A3" s="429"/>
      <c r="B3" s="14"/>
      <c r="C3" s="357"/>
      <c r="D3" s="20"/>
      <c r="E3" s="20"/>
      <c r="F3" s="20"/>
      <c r="G3" s="20"/>
      <c r="H3" s="20"/>
      <c r="I3" s="89"/>
      <c r="J3" s="74"/>
      <c r="K3" s="321"/>
      <c r="L3" s="322"/>
      <c r="M3" s="322"/>
    </row>
    <row r="4" spans="1:13" ht="30.75" customHeight="1">
      <c r="A4" s="430" t="s">
        <v>61</v>
      </c>
      <c r="B4" s="538" t="s">
        <v>63</v>
      </c>
      <c r="C4" s="526" t="s">
        <v>122</v>
      </c>
      <c r="D4" s="529" t="s">
        <v>123</v>
      </c>
      <c r="E4" s="530"/>
      <c r="F4" s="530"/>
      <c r="G4" s="530"/>
      <c r="H4" s="531"/>
      <c r="I4" s="520" t="s">
        <v>124</v>
      </c>
      <c r="J4" s="521"/>
      <c r="K4" s="521"/>
      <c r="L4" s="521"/>
      <c r="M4" s="522"/>
    </row>
    <row r="5" spans="1:13" ht="32.25" thickBot="1">
      <c r="A5" s="431" t="s">
        <v>121</v>
      </c>
      <c r="B5" s="539"/>
      <c r="C5" s="527"/>
      <c r="D5" s="532"/>
      <c r="E5" s="533"/>
      <c r="F5" s="533"/>
      <c r="G5" s="533"/>
      <c r="H5" s="534"/>
      <c r="I5" s="523"/>
      <c r="J5" s="524"/>
      <c r="K5" s="524"/>
      <c r="L5" s="524"/>
      <c r="M5" s="525"/>
    </row>
    <row r="6" spans="1:13" ht="27" customHeight="1" thickBot="1">
      <c r="A6" s="432"/>
      <c r="B6" s="540"/>
      <c r="C6" s="528"/>
      <c r="D6" s="21" t="s">
        <v>125</v>
      </c>
      <c r="E6" s="212">
        <v>2014</v>
      </c>
      <c r="F6" s="212">
        <v>2015</v>
      </c>
      <c r="G6" s="212">
        <v>2016</v>
      </c>
      <c r="H6" s="212">
        <v>2017</v>
      </c>
      <c r="I6" s="213" t="s">
        <v>129</v>
      </c>
      <c r="J6" s="75" t="s">
        <v>126</v>
      </c>
      <c r="K6" s="213" t="s">
        <v>127</v>
      </c>
      <c r="L6" s="75" t="s">
        <v>128</v>
      </c>
      <c r="M6" s="318" t="s">
        <v>130</v>
      </c>
    </row>
    <row r="7" spans="1:13" ht="15" customHeight="1" thickBot="1">
      <c r="A7" s="433">
        <v>1</v>
      </c>
      <c r="B7" s="15">
        <v>2</v>
      </c>
      <c r="C7" s="358">
        <v>3</v>
      </c>
      <c r="D7" s="87">
        <v>4</v>
      </c>
      <c r="E7" s="87">
        <v>5</v>
      </c>
      <c r="F7" s="87">
        <v>6</v>
      </c>
      <c r="G7" s="87"/>
      <c r="H7" s="87">
        <v>7</v>
      </c>
      <c r="I7" s="90">
        <v>8</v>
      </c>
      <c r="J7" s="76">
        <v>9</v>
      </c>
      <c r="K7" s="323">
        <v>10</v>
      </c>
      <c r="L7" s="76">
        <v>11</v>
      </c>
      <c r="M7" s="76">
        <v>12</v>
      </c>
    </row>
    <row r="8" spans="1:13" ht="18" customHeight="1" thickBot="1">
      <c r="A8" s="535" t="s">
        <v>0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</row>
    <row r="9" spans="1:13" s="1" customFormat="1" ht="142.5" customHeight="1" thickBot="1">
      <c r="A9" s="424" t="s">
        <v>1</v>
      </c>
      <c r="B9" s="23" t="s">
        <v>2</v>
      </c>
      <c r="C9" s="359" t="s">
        <v>165</v>
      </c>
      <c r="D9" s="7">
        <f aca="true" t="shared" si="0" ref="D9:D15">H9+G9+F9+E9</f>
        <v>172</v>
      </c>
      <c r="E9" s="24">
        <v>0</v>
      </c>
      <c r="F9" s="24">
        <v>0</v>
      </c>
      <c r="G9" s="24">
        <v>0</v>
      </c>
      <c r="H9" s="454">
        <v>172</v>
      </c>
      <c r="I9" s="325">
        <v>446</v>
      </c>
      <c r="J9" s="91" t="s">
        <v>142</v>
      </c>
      <c r="K9" s="55">
        <v>7957503</v>
      </c>
      <c r="L9" s="324">
        <v>244</v>
      </c>
      <c r="M9" s="225">
        <v>226</v>
      </c>
    </row>
    <row r="10" spans="1:13" s="1" customFormat="1" ht="58.5" customHeight="1" thickBot="1">
      <c r="A10" s="434" t="s">
        <v>4</v>
      </c>
      <c r="B10" s="409" t="s">
        <v>256</v>
      </c>
      <c r="C10" s="410" t="s">
        <v>165</v>
      </c>
      <c r="D10" s="411">
        <v>76</v>
      </c>
      <c r="E10" s="411">
        <v>76</v>
      </c>
      <c r="F10" s="411">
        <v>0</v>
      </c>
      <c r="G10" s="411">
        <v>0</v>
      </c>
      <c r="H10" s="465" t="s">
        <v>257</v>
      </c>
      <c r="I10" s="412">
        <v>446</v>
      </c>
      <c r="J10" s="413" t="s">
        <v>142</v>
      </c>
      <c r="K10" s="414">
        <v>7957503</v>
      </c>
      <c r="L10" s="415" t="s">
        <v>143</v>
      </c>
      <c r="M10" s="416">
        <v>226</v>
      </c>
    </row>
    <row r="11" spans="1:13" s="1" customFormat="1" ht="63.75" customHeight="1">
      <c r="A11" s="513" t="s">
        <v>55</v>
      </c>
      <c r="B11" s="17" t="s">
        <v>5</v>
      </c>
      <c r="C11" s="359"/>
      <c r="D11" s="25">
        <f t="shared" si="0"/>
        <v>150</v>
      </c>
      <c r="E11" s="25">
        <v>0</v>
      </c>
      <c r="F11" s="25">
        <v>0</v>
      </c>
      <c r="G11" s="25">
        <v>0</v>
      </c>
      <c r="H11" s="466">
        <f>H13+H12</f>
        <v>150</v>
      </c>
      <c r="I11" s="315"/>
      <c r="J11" s="100"/>
      <c r="L11" s="267"/>
      <c r="M11" s="408"/>
    </row>
    <row r="12" spans="1:13" s="1" customFormat="1" ht="15" customHeight="1">
      <c r="A12" s="514"/>
      <c r="B12" s="123" t="s">
        <v>179</v>
      </c>
      <c r="C12" s="124" t="s">
        <v>166</v>
      </c>
      <c r="D12" s="106">
        <f t="shared" si="0"/>
        <v>50</v>
      </c>
      <c r="E12" s="106">
        <v>0</v>
      </c>
      <c r="F12" s="106">
        <v>0</v>
      </c>
      <c r="G12" s="106">
        <v>0</v>
      </c>
      <c r="H12" s="455">
        <v>50</v>
      </c>
      <c r="I12" s="174">
        <v>446</v>
      </c>
      <c r="J12" s="273" t="s">
        <v>141</v>
      </c>
      <c r="K12" s="107">
        <v>7957503</v>
      </c>
      <c r="L12" s="176" t="s">
        <v>143</v>
      </c>
      <c r="M12" s="174">
        <v>290</v>
      </c>
    </row>
    <row r="13" spans="1:13" s="1" customFormat="1" ht="17.25" customHeight="1" thickBot="1">
      <c r="A13" s="514"/>
      <c r="B13" s="123" t="s">
        <v>180</v>
      </c>
      <c r="C13" s="54" t="s">
        <v>177</v>
      </c>
      <c r="D13" s="237">
        <f t="shared" si="0"/>
        <v>100</v>
      </c>
      <c r="E13" s="236">
        <v>0</v>
      </c>
      <c r="F13" s="236">
        <v>0</v>
      </c>
      <c r="G13" s="236">
        <v>0</v>
      </c>
      <c r="H13" s="467">
        <v>100</v>
      </c>
      <c r="I13" s="315">
        <v>450</v>
      </c>
      <c r="J13" s="274" t="s">
        <v>159</v>
      </c>
      <c r="K13" s="4">
        <v>7957503</v>
      </c>
      <c r="L13" s="214" t="s">
        <v>143</v>
      </c>
      <c r="M13" s="315">
        <v>290</v>
      </c>
    </row>
    <row r="14" spans="1:13" s="1" customFormat="1" ht="80.25" customHeight="1" thickBot="1">
      <c r="A14" s="435" t="s">
        <v>6</v>
      </c>
      <c r="B14" s="206" t="s">
        <v>8</v>
      </c>
      <c r="C14" s="363" t="s">
        <v>165</v>
      </c>
      <c r="D14" s="230">
        <f t="shared" si="0"/>
        <v>100</v>
      </c>
      <c r="E14" s="230">
        <v>0</v>
      </c>
      <c r="F14" s="42">
        <v>0</v>
      </c>
      <c r="G14" s="220">
        <v>0</v>
      </c>
      <c r="H14" s="468">
        <v>100</v>
      </c>
      <c r="I14" s="329">
        <v>446</v>
      </c>
      <c r="J14" s="93" t="s">
        <v>142</v>
      </c>
      <c r="K14" s="77">
        <v>7957503</v>
      </c>
      <c r="L14" s="327" t="s">
        <v>143</v>
      </c>
      <c r="M14" s="224">
        <v>290</v>
      </c>
    </row>
    <row r="15" spans="1:13" s="1" customFormat="1" ht="24.75" customHeight="1">
      <c r="A15" s="513" t="s">
        <v>56</v>
      </c>
      <c r="B15" s="492" t="s">
        <v>9</v>
      </c>
      <c r="C15" s="516" t="s">
        <v>166</v>
      </c>
      <c r="D15" s="501">
        <f t="shared" si="0"/>
        <v>35</v>
      </c>
      <c r="E15" s="501">
        <v>0</v>
      </c>
      <c r="F15" s="501">
        <v>0</v>
      </c>
      <c r="G15" s="501">
        <v>0</v>
      </c>
      <c r="H15" s="480">
        <f>H18+H17</f>
        <v>35</v>
      </c>
      <c r="I15" s="330"/>
      <c r="J15" s="217"/>
      <c r="K15" s="217"/>
      <c r="L15" s="330"/>
      <c r="M15" s="330"/>
    </row>
    <row r="16" spans="1:13" s="1" customFormat="1" ht="27" customHeight="1" thickBot="1">
      <c r="A16" s="514"/>
      <c r="B16" s="493"/>
      <c r="C16" s="505"/>
      <c r="D16" s="512"/>
      <c r="E16" s="512"/>
      <c r="F16" s="512"/>
      <c r="G16" s="512"/>
      <c r="H16" s="498"/>
      <c r="I16" s="331"/>
      <c r="J16" s="233"/>
      <c r="K16" s="235"/>
      <c r="L16" s="331"/>
      <c r="M16" s="331"/>
    </row>
    <row r="17" spans="1:13" s="1" customFormat="1" ht="68.25" customHeight="1" thickBot="1">
      <c r="A17" s="514"/>
      <c r="B17" s="123" t="s">
        <v>76</v>
      </c>
      <c r="C17" s="505"/>
      <c r="D17" s="238">
        <f>H17+F17+E17</f>
        <v>12.7</v>
      </c>
      <c r="E17" s="177">
        <v>0</v>
      </c>
      <c r="F17" s="177">
        <v>0</v>
      </c>
      <c r="G17" s="177">
        <v>0</v>
      </c>
      <c r="H17" s="459">
        <v>12.7</v>
      </c>
      <c r="I17" s="446">
        <v>446</v>
      </c>
      <c r="J17" s="101" t="s">
        <v>141</v>
      </c>
      <c r="K17" s="234">
        <v>7957503</v>
      </c>
      <c r="L17" s="446">
        <v>244</v>
      </c>
      <c r="M17" s="446">
        <v>226</v>
      </c>
    </row>
    <row r="18" spans="1:13" s="1" customFormat="1" ht="39" customHeight="1" thickBot="1">
      <c r="A18" s="514"/>
      <c r="B18" s="123" t="s">
        <v>152</v>
      </c>
      <c r="C18" s="505"/>
      <c r="D18" s="111">
        <f>H18+F18+E18</f>
        <v>22.3</v>
      </c>
      <c r="E18" s="177">
        <v>0</v>
      </c>
      <c r="F18" s="177">
        <v>0</v>
      </c>
      <c r="G18" s="177">
        <v>0</v>
      </c>
      <c r="H18" s="459">
        <v>22.3</v>
      </c>
      <c r="I18" s="227">
        <v>446</v>
      </c>
      <c r="J18" s="101" t="s">
        <v>141</v>
      </c>
      <c r="K18" s="234">
        <v>7957503</v>
      </c>
      <c r="L18" s="223" t="s">
        <v>143</v>
      </c>
      <c r="M18" s="227">
        <v>290</v>
      </c>
    </row>
    <row r="19" spans="1:13" s="1" customFormat="1" ht="179.25" customHeight="1" thickBot="1">
      <c r="A19" s="424" t="s">
        <v>57</v>
      </c>
      <c r="B19" s="23" t="s">
        <v>11</v>
      </c>
      <c r="C19" s="361" t="s">
        <v>165</v>
      </c>
      <c r="D19" s="474" t="s">
        <v>7</v>
      </c>
      <c r="E19" s="475"/>
      <c r="F19" s="475"/>
      <c r="G19" s="475"/>
      <c r="H19" s="475"/>
      <c r="I19" s="476"/>
      <c r="J19" s="62"/>
      <c r="K19" s="324"/>
      <c r="L19" s="325"/>
      <c r="M19" s="225"/>
    </row>
    <row r="20" spans="1:13" s="1" customFormat="1" ht="54" customHeight="1">
      <c r="A20" s="513" t="s">
        <v>10</v>
      </c>
      <c r="B20" s="486" t="s">
        <v>12</v>
      </c>
      <c r="C20" s="364"/>
      <c r="D20" s="502">
        <f>H20+G20+F20+E20</f>
        <v>116</v>
      </c>
      <c r="E20" s="502">
        <v>0</v>
      </c>
      <c r="F20" s="502">
        <v>0</v>
      </c>
      <c r="G20" s="501">
        <v>0</v>
      </c>
      <c r="H20" s="490">
        <f>H24+H23</f>
        <v>116</v>
      </c>
      <c r="I20" s="217"/>
      <c r="J20" s="217"/>
      <c r="K20" s="222"/>
      <c r="L20" s="207"/>
      <c r="M20" s="207"/>
    </row>
    <row r="21" spans="1:13" s="1" customFormat="1" ht="41.25" customHeight="1">
      <c r="A21" s="514"/>
      <c r="B21" s="487"/>
      <c r="C21" s="365"/>
      <c r="D21" s="502"/>
      <c r="E21" s="502"/>
      <c r="F21" s="502"/>
      <c r="G21" s="502"/>
      <c r="H21" s="490"/>
      <c r="I21" s="239"/>
      <c r="J21" s="4"/>
      <c r="K21" s="332"/>
      <c r="L21" s="332"/>
      <c r="M21" s="332"/>
    </row>
    <row r="22" spans="1:13" s="1" customFormat="1" ht="86.25" customHeight="1">
      <c r="A22" s="514"/>
      <c r="B22" s="487"/>
      <c r="C22" s="504" t="s">
        <v>165</v>
      </c>
      <c r="D22" s="502"/>
      <c r="E22" s="502"/>
      <c r="F22" s="502"/>
      <c r="G22" s="512"/>
      <c r="H22" s="490"/>
      <c r="I22" s="239"/>
      <c r="J22" s="4"/>
      <c r="K22" s="332"/>
      <c r="L22" s="332"/>
      <c r="M22" s="332"/>
    </row>
    <row r="23" spans="1:13" s="1" customFormat="1" ht="33" customHeight="1">
      <c r="A23" s="514"/>
      <c r="B23" s="123" t="s">
        <v>153</v>
      </c>
      <c r="C23" s="494"/>
      <c r="D23" s="241">
        <f>H23+F23+E23</f>
        <v>91</v>
      </c>
      <c r="E23" s="139">
        <v>0</v>
      </c>
      <c r="F23" s="139">
        <v>0</v>
      </c>
      <c r="G23" s="139">
        <v>0</v>
      </c>
      <c r="H23" s="391">
        <v>91</v>
      </c>
      <c r="I23" s="333">
        <v>446</v>
      </c>
      <c r="J23" s="240" t="s">
        <v>142</v>
      </c>
      <c r="K23" s="107">
        <v>7957503</v>
      </c>
      <c r="L23" s="176" t="s">
        <v>143</v>
      </c>
      <c r="M23" s="174">
        <v>290</v>
      </c>
    </row>
    <row r="24" spans="1:13" s="1" customFormat="1" ht="68.25" customHeight="1" thickBot="1">
      <c r="A24" s="515"/>
      <c r="B24" s="138" t="s">
        <v>86</v>
      </c>
      <c r="C24" s="78" t="s">
        <v>167</v>
      </c>
      <c r="D24" s="242">
        <f>H24+F24+E24</f>
        <v>25</v>
      </c>
      <c r="E24" s="231">
        <v>0</v>
      </c>
      <c r="F24" s="141">
        <v>0</v>
      </c>
      <c r="G24" s="141">
        <v>0</v>
      </c>
      <c r="H24" s="393">
        <v>25</v>
      </c>
      <c r="I24" s="211">
        <v>451</v>
      </c>
      <c r="J24" s="228" t="s">
        <v>161</v>
      </c>
      <c r="K24" s="107">
        <v>7957503</v>
      </c>
      <c r="L24" s="210" t="s">
        <v>143</v>
      </c>
      <c r="M24" s="211">
        <v>226</v>
      </c>
    </row>
    <row r="25" spans="1:13" s="1" customFormat="1" ht="56.25" customHeight="1" thickTop="1">
      <c r="A25" s="513" t="s">
        <v>58</v>
      </c>
      <c r="B25" s="486" t="s">
        <v>13</v>
      </c>
      <c r="C25" s="516" t="s">
        <v>167</v>
      </c>
      <c r="D25" s="501">
        <f>H25+G25+F25+E25</f>
        <v>28.8</v>
      </c>
      <c r="E25" s="489">
        <v>0</v>
      </c>
      <c r="F25" s="489">
        <v>0</v>
      </c>
      <c r="G25" s="489">
        <v>0</v>
      </c>
      <c r="H25" s="489">
        <f>H29+H28</f>
        <v>28.8</v>
      </c>
      <c r="I25" s="225"/>
      <c r="J25" s="217"/>
      <c r="L25" s="222"/>
      <c r="M25" s="225"/>
    </row>
    <row r="26" spans="1:13" s="1" customFormat="1" ht="24.75" customHeight="1">
      <c r="A26" s="514"/>
      <c r="B26" s="487"/>
      <c r="C26" s="505"/>
      <c r="D26" s="502"/>
      <c r="E26" s="490"/>
      <c r="F26" s="490"/>
      <c r="G26" s="490"/>
      <c r="H26" s="490"/>
      <c r="I26" s="332"/>
      <c r="J26" s="233"/>
      <c r="K26" s="4"/>
      <c r="L26" s="332"/>
      <c r="M26" s="332"/>
    </row>
    <row r="27" spans="1:13" s="1" customFormat="1" ht="36" customHeight="1" thickBot="1">
      <c r="A27" s="515"/>
      <c r="B27" s="488"/>
      <c r="C27" s="505"/>
      <c r="D27" s="502"/>
      <c r="E27" s="491"/>
      <c r="F27" s="491"/>
      <c r="G27" s="491"/>
      <c r="H27" s="491"/>
      <c r="I27" s="331"/>
      <c r="J27" s="233"/>
      <c r="K27" s="4"/>
      <c r="L27" s="331"/>
      <c r="M27" s="331"/>
    </row>
    <row r="28" spans="1:13" s="1" customFormat="1" ht="34.5" customHeight="1" thickBot="1">
      <c r="A28" s="436"/>
      <c r="B28" s="218" t="s">
        <v>160</v>
      </c>
      <c r="C28" s="505"/>
      <c r="D28" s="269">
        <f>H28+F28+E28</f>
        <v>23.8</v>
      </c>
      <c r="E28" s="270">
        <v>0</v>
      </c>
      <c r="F28" s="270">
        <v>0</v>
      </c>
      <c r="G28" s="270">
        <v>0</v>
      </c>
      <c r="H28" s="463">
        <v>23.8</v>
      </c>
      <c r="I28" s="227">
        <v>451</v>
      </c>
      <c r="J28" s="222" t="s">
        <v>161</v>
      </c>
      <c r="K28" s="225">
        <v>7957503</v>
      </c>
      <c r="L28" s="223" t="s">
        <v>143</v>
      </c>
      <c r="M28" s="227">
        <v>290</v>
      </c>
    </row>
    <row r="29" spans="1:13" s="1" customFormat="1" ht="24" customHeight="1" thickBot="1">
      <c r="A29" s="437"/>
      <c r="B29" s="125" t="s">
        <v>131</v>
      </c>
      <c r="C29" s="506"/>
      <c r="D29" s="271">
        <f>H29+F29+E29</f>
        <v>5</v>
      </c>
      <c r="E29" s="111">
        <v>0</v>
      </c>
      <c r="F29" s="111">
        <v>0</v>
      </c>
      <c r="G29" s="111">
        <v>0</v>
      </c>
      <c r="H29" s="464">
        <v>5</v>
      </c>
      <c r="I29" s="175">
        <v>451</v>
      </c>
      <c r="J29" s="222" t="s">
        <v>161</v>
      </c>
      <c r="K29" s="225">
        <v>7957503</v>
      </c>
      <c r="L29" s="210" t="s">
        <v>143</v>
      </c>
      <c r="M29" s="208">
        <v>224</v>
      </c>
    </row>
    <row r="30" spans="1:13" s="1" customFormat="1" ht="23.25" customHeight="1" thickBot="1">
      <c r="A30" s="481" t="s">
        <v>150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</row>
    <row r="31" spans="1:13" s="1" customFormat="1" ht="20.25" customHeight="1">
      <c r="A31" s="513" t="s">
        <v>14</v>
      </c>
      <c r="B31" s="486" t="s">
        <v>15</v>
      </c>
      <c r="C31" s="516" t="s">
        <v>177</v>
      </c>
      <c r="D31" s="501">
        <f>H31+G31+F31+E31</f>
        <v>66.9</v>
      </c>
      <c r="E31" s="501">
        <v>0</v>
      </c>
      <c r="F31" s="501">
        <v>0</v>
      </c>
      <c r="G31" s="501">
        <v>0</v>
      </c>
      <c r="H31" s="480">
        <f>H37+H36+H35</f>
        <v>66.9</v>
      </c>
      <c r="I31" s="219"/>
      <c r="J31" s="18"/>
      <c r="K31" s="330"/>
      <c r="L31" s="330"/>
      <c r="M31" s="330"/>
    </row>
    <row r="32" spans="1:13" s="1" customFormat="1" ht="10.5" customHeight="1">
      <c r="A32" s="514"/>
      <c r="B32" s="487"/>
      <c r="C32" s="505"/>
      <c r="D32" s="502"/>
      <c r="E32" s="502"/>
      <c r="F32" s="502"/>
      <c r="G32" s="502"/>
      <c r="H32" s="497"/>
      <c r="I32" s="100"/>
      <c r="J32" s="4"/>
      <c r="K32" s="332"/>
      <c r="L32" s="332"/>
      <c r="M32" s="332"/>
    </row>
    <row r="33" spans="1:13" s="1" customFormat="1" ht="15.75" customHeight="1">
      <c r="A33" s="514"/>
      <c r="B33" s="487"/>
      <c r="C33" s="505"/>
      <c r="D33" s="502"/>
      <c r="E33" s="502"/>
      <c r="F33" s="502"/>
      <c r="G33" s="502"/>
      <c r="H33" s="497"/>
      <c r="I33" s="96"/>
      <c r="J33" s="4"/>
      <c r="K33" s="332"/>
      <c r="L33" s="332"/>
      <c r="M33" s="332"/>
    </row>
    <row r="34" spans="1:13" s="1" customFormat="1" ht="15" customHeight="1" thickBot="1">
      <c r="A34" s="515"/>
      <c r="B34" s="488"/>
      <c r="C34" s="505"/>
      <c r="D34" s="512"/>
      <c r="E34" s="502"/>
      <c r="F34" s="502"/>
      <c r="G34" s="512"/>
      <c r="H34" s="497"/>
      <c r="I34" s="96"/>
      <c r="J34" s="4"/>
      <c r="K34" s="334"/>
      <c r="L34" s="334"/>
      <c r="M34" s="334"/>
    </row>
    <row r="35" spans="1:13" s="1" customFormat="1" ht="17.25" customHeight="1" thickBot="1">
      <c r="A35" s="425"/>
      <c r="B35" s="123" t="s">
        <v>155</v>
      </c>
      <c r="C35" s="505"/>
      <c r="D35" s="110">
        <f>H35+F35+E35</f>
        <v>16</v>
      </c>
      <c r="E35" s="106">
        <v>0</v>
      </c>
      <c r="F35" s="106">
        <v>0</v>
      </c>
      <c r="G35" s="106">
        <v>0</v>
      </c>
      <c r="H35" s="455">
        <v>16</v>
      </c>
      <c r="I35" s="244">
        <v>450</v>
      </c>
      <c r="J35" s="176" t="s">
        <v>159</v>
      </c>
      <c r="K35" s="18">
        <v>7957503</v>
      </c>
      <c r="L35" s="202" t="s">
        <v>143</v>
      </c>
      <c r="M35" s="244">
        <v>222</v>
      </c>
    </row>
    <row r="36" spans="1:13" s="1" customFormat="1" ht="30.75" customHeight="1" thickBot="1">
      <c r="A36" s="425"/>
      <c r="B36" s="123" t="s">
        <v>154</v>
      </c>
      <c r="C36" s="505"/>
      <c r="D36" s="110">
        <f>H36+F36+E36</f>
        <v>17.4</v>
      </c>
      <c r="E36" s="177">
        <v>0</v>
      </c>
      <c r="F36" s="177">
        <v>0</v>
      </c>
      <c r="G36" s="177">
        <v>0</v>
      </c>
      <c r="H36" s="459">
        <v>17.4</v>
      </c>
      <c r="I36" s="174">
        <v>450</v>
      </c>
      <c r="J36" s="243" t="s">
        <v>159</v>
      </c>
      <c r="K36" s="18">
        <v>7957503</v>
      </c>
      <c r="L36" s="176" t="s">
        <v>143</v>
      </c>
      <c r="M36" s="174">
        <v>226</v>
      </c>
    </row>
    <row r="37" spans="1:13" s="1" customFormat="1" ht="34.5" customHeight="1" thickBot="1">
      <c r="A37" s="425"/>
      <c r="B37" s="123" t="s">
        <v>156</v>
      </c>
      <c r="C37" s="506"/>
      <c r="D37" s="25">
        <f>H37+F37+E37</f>
        <v>33.5</v>
      </c>
      <c r="E37" s="177">
        <v>0</v>
      </c>
      <c r="F37" s="177">
        <v>0</v>
      </c>
      <c r="G37" s="177">
        <v>0</v>
      </c>
      <c r="H37" s="459">
        <v>33.5</v>
      </c>
      <c r="I37" s="227">
        <v>450</v>
      </c>
      <c r="J37" s="226" t="s">
        <v>159</v>
      </c>
      <c r="K37" s="18">
        <v>7957503</v>
      </c>
      <c r="L37" s="223" t="s">
        <v>143</v>
      </c>
      <c r="M37" s="227">
        <v>290</v>
      </c>
    </row>
    <row r="38" spans="1:13" s="1" customFormat="1" ht="30.75" customHeight="1">
      <c r="A38" s="513" t="s">
        <v>16</v>
      </c>
      <c r="B38" s="486" t="s">
        <v>17</v>
      </c>
      <c r="C38" s="516" t="s">
        <v>166</v>
      </c>
      <c r="D38" s="501">
        <f>H38+G38+F38+E38</f>
        <v>165.8</v>
      </c>
      <c r="E38" s="501">
        <v>0</v>
      </c>
      <c r="F38" s="501">
        <v>0</v>
      </c>
      <c r="G38" s="501">
        <v>0</v>
      </c>
      <c r="H38" s="480">
        <f>H46+H45+H44+H43</f>
        <v>165.8</v>
      </c>
      <c r="I38" s="330"/>
      <c r="J38" s="95"/>
      <c r="K38" s="272"/>
      <c r="L38" s="330"/>
      <c r="M38" s="330"/>
    </row>
    <row r="39" spans="1:13" s="1" customFormat="1" ht="24" customHeight="1">
      <c r="A39" s="514"/>
      <c r="B39" s="487"/>
      <c r="C39" s="505"/>
      <c r="D39" s="502"/>
      <c r="E39" s="502"/>
      <c r="F39" s="502"/>
      <c r="G39" s="502"/>
      <c r="H39" s="497"/>
      <c r="I39" s="332"/>
      <c r="J39" s="100"/>
      <c r="K39" s="4"/>
      <c r="L39" s="332"/>
      <c r="M39" s="332"/>
    </row>
    <row r="40" spans="1:13" s="1" customFormat="1" ht="35.25" customHeight="1">
      <c r="A40" s="514"/>
      <c r="B40" s="487"/>
      <c r="C40" s="505"/>
      <c r="D40" s="502"/>
      <c r="E40" s="502"/>
      <c r="F40" s="502"/>
      <c r="G40" s="502"/>
      <c r="H40" s="497"/>
      <c r="I40" s="332"/>
      <c r="J40" s="100"/>
      <c r="K40" s="4"/>
      <c r="L40" s="332"/>
      <c r="M40" s="332"/>
    </row>
    <row r="41" spans="1:13" s="1" customFormat="1" ht="15.75" customHeight="1">
      <c r="A41" s="514"/>
      <c r="B41" s="487"/>
      <c r="C41" s="505"/>
      <c r="D41" s="502"/>
      <c r="E41" s="502"/>
      <c r="F41" s="502"/>
      <c r="G41" s="502"/>
      <c r="H41" s="497"/>
      <c r="I41" s="332"/>
      <c r="J41" s="100"/>
      <c r="K41" s="4"/>
      <c r="L41" s="332"/>
      <c r="M41" s="332"/>
    </row>
    <row r="42" spans="1:13" s="1" customFormat="1" ht="17.25" customHeight="1" thickBot="1">
      <c r="A42" s="515"/>
      <c r="B42" s="488"/>
      <c r="C42" s="505"/>
      <c r="D42" s="502"/>
      <c r="E42" s="512"/>
      <c r="F42" s="512"/>
      <c r="G42" s="512"/>
      <c r="H42" s="498"/>
      <c r="I42" s="332"/>
      <c r="J42" s="100"/>
      <c r="K42" s="4"/>
      <c r="L42" s="332"/>
      <c r="M42" s="332"/>
    </row>
    <row r="43" spans="1:13" s="1" customFormat="1" ht="24" customHeight="1" thickBot="1">
      <c r="A43" s="425"/>
      <c r="B43" s="125" t="s">
        <v>93</v>
      </c>
      <c r="C43" s="505"/>
      <c r="D43" s="106">
        <f>H43+F43+E43</f>
        <v>40</v>
      </c>
      <c r="E43" s="119">
        <v>0</v>
      </c>
      <c r="F43" s="119">
        <v>0</v>
      </c>
      <c r="G43" s="119">
        <v>0</v>
      </c>
      <c r="H43" s="460">
        <v>40</v>
      </c>
      <c r="I43" s="174">
        <v>446</v>
      </c>
      <c r="J43" s="176" t="s">
        <v>141</v>
      </c>
      <c r="K43" s="174">
        <v>7957503</v>
      </c>
      <c r="L43" s="176" t="s">
        <v>143</v>
      </c>
      <c r="M43" s="245">
        <v>222</v>
      </c>
    </row>
    <row r="44" spans="1:13" s="1" customFormat="1" ht="31.5">
      <c r="A44" s="425"/>
      <c r="B44" s="123" t="s">
        <v>90</v>
      </c>
      <c r="C44" s="505"/>
      <c r="D44" s="106">
        <f>H44+F44+E44</f>
        <v>78</v>
      </c>
      <c r="E44" s="106">
        <v>0</v>
      </c>
      <c r="F44" s="106">
        <v>0</v>
      </c>
      <c r="G44" s="106">
        <v>0</v>
      </c>
      <c r="H44" s="455">
        <v>78</v>
      </c>
      <c r="I44" s="174">
        <v>446</v>
      </c>
      <c r="J44" s="176" t="s">
        <v>141</v>
      </c>
      <c r="K44" s="174">
        <v>7957503</v>
      </c>
      <c r="L44" s="176" t="s">
        <v>143</v>
      </c>
      <c r="M44" s="245">
        <v>226</v>
      </c>
    </row>
    <row r="45" spans="1:13" s="1" customFormat="1" ht="30.75" customHeight="1">
      <c r="A45" s="425"/>
      <c r="B45" s="123" t="s">
        <v>157</v>
      </c>
      <c r="C45" s="505"/>
      <c r="D45" s="106">
        <f>H45+F45+E45</f>
        <v>46.8</v>
      </c>
      <c r="E45" s="177">
        <v>0</v>
      </c>
      <c r="F45" s="177">
        <v>0</v>
      </c>
      <c r="G45" s="177">
        <v>0</v>
      </c>
      <c r="H45" s="459">
        <v>46.8</v>
      </c>
      <c r="I45" s="174">
        <v>446</v>
      </c>
      <c r="J45" s="176" t="s">
        <v>141</v>
      </c>
      <c r="K45" s="174">
        <v>7957503</v>
      </c>
      <c r="L45" s="176" t="s">
        <v>143</v>
      </c>
      <c r="M45" s="245">
        <v>340</v>
      </c>
    </row>
    <row r="46" spans="1:13" s="1" customFormat="1" ht="60.75" customHeight="1" thickBot="1">
      <c r="A46" s="425"/>
      <c r="B46" s="221" t="s">
        <v>92</v>
      </c>
      <c r="C46" s="505"/>
      <c r="D46" s="118">
        <f>H46+F46+E46</f>
        <v>1</v>
      </c>
      <c r="E46" s="178">
        <v>0</v>
      </c>
      <c r="F46" s="178">
        <v>0</v>
      </c>
      <c r="G46" s="178">
        <v>0</v>
      </c>
      <c r="H46" s="461">
        <v>1</v>
      </c>
      <c r="I46" s="227">
        <v>446</v>
      </c>
      <c r="J46" s="223" t="s">
        <v>141</v>
      </c>
      <c r="K46" s="174">
        <v>7957503</v>
      </c>
      <c r="L46" s="223" t="s">
        <v>143</v>
      </c>
      <c r="M46" s="229">
        <v>340</v>
      </c>
    </row>
    <row r="47" spans="1:13" s="1" customFormat="1" ht="33.75" customHeight="1" thickTop="1">
      <c r="A47" s="478" t="s">
        <v>59</v>
      </c>
      <c r="B47" s="477" t="s">
        <v>18</v>
      </c>
      <c r="C47" s="517" t="s">
        <v>165</v>
      </c>
      <c r="D47" s="511">
        <f>H47+G47+F47+E47</f>
        <v>48</v>
      </c>
      <c r="E47" s="511">
        <v>0</v>
      </c>
      <c r="F47" s="511">
        <v>0</v>
      </c>
      <c r="G47" s="511">
        <v>0</v>
      </c>
      <c r="H47" s="496">
        <f>H51+H50</f>
        <v>48</v>
      </c>
      <c r="I47" s="336"/>
      <c r="J47" s="246"/>
      <c r="K47" s="247"/>
      <c r="L47" s="335"/>
      <c r="M47" s="337"/>
    </row>
    <row r="48" spans="1:13" s="1" customFormat="1" ht="36" customHeight="1">
      <c r="A48" s="514"/>
      <c r="B48" s="487"/>
      <c r="C48" s="518"/>
      <c r="D48" s="502"/>
      <c r="E48" s="502"/>
      <c r="F48" s="502"/>
      <c r="G48" s="502"/>
      <c r="H48" s="497"/>
      <c r="I48" s="332"/>
      <c r="J48" s="100"/>
      <c r="K48" s="4"/>
      <c r="L48" s="332"/>
      <c r="M48" s="338"/>
    </row>
    <row r="49" spans="1:13" s="1" customFormat="1" ht="50.25" customHeight="1" thickBot="1">
      <c r="A49" s="515"/>
      <c r="B49" s="488"/>
      <c r="C49" s="518"/>
      <c r="D49" s="502"/>
      <c r="E49" s="512"/>
      <c r="F49" s="512"/>
      <c r="G49" s="512"/>
      <c r="H49" s="498"/>
      <c r="I49" s="331"/>
      <c r="J49" s="113"/>
      <c r="K49" s="4"/>
      <c r="L49" s="331"/>
      <c r="M49" s="339"/>
    </row>
    <row r="50" spans="1:13" s="1" customFormat="1" ht="18" customHeight="1" thickBot="1">
      <c r="A50" s="426"/>
      <c r="B50" s="120" t="s">
        <v>145</v>
      </c>
      <c r="C50" s="518"/>
      <c r="D50" s="106">
        <f>H50+F50+E50</f>
        <v>30</v>
      </c>
      <c r="E50" s="177">
        <v>0</v>
      </c>
      <c r="F50" s="177">
        <v>0</v>
      </c>
      <c r="G50" s="177">
        <v>0</v>
      </c>
      <c r="H50" s="459">
        <v>30</v>
      </c>
      <c r="I50" s="174">
        <v>446</v>
      </c>
      <c r="J50" s="176" t="s">
        <v>142</v>
      </c>
      <c r="K50" s="174">
        <v>7957503</v>
      </c>
      <c r="L50" s="176" t="s">
        <v>143</v>
      </c>
      <c r="M50" s="245">
        <v>226</v>
      </c>
    </row>
    <row r="51" spans="1:13" s="1" customFormat="1" ht="51" customHeight="1" thickBot="1">
      <c r="A51" s="438"/>
      <c r="B51" s="248" t="s">
        <v>158</v>
      </c>
      <c r="C51" s="519"/>
      <c r="D51" s="231">
        <f>H51+F51+E51</f>
        <v>18</v>
      </c>
      <c r="E51" s="141">
        <v>0</v>
      </c>
      <c r="F51" s="141">
        <v>0</v>
      </c>
      <c r="G51" s="141">
        <v>0</v>
      </c>
      <c r="H51" s="462">
        <v>18</v>
      </c>
      <c r="I51" s="251">
        <v>446</v>
      </c>
      <c r="J51" s="249" t="s">
        <v>142</v>
      </c>
      <c r="K51" s="250">
        <v>7957503</v>
      </c>
      <c r="L51" s="249" t="s">
        <v>143</v>
      </c>
      <c r="M51" s="252">
        <v>340</v>
      </c>
    </row>
    <row r="52" spans="1:13" s="114" customFormat="1" ht="93" customHeight="1" thickTop="1">
      <c r="A52" s="514" t="s">
        <v>60</v>
      </c>
      <c r="B52" s="17" t="s">
        <v>19</v>
      </c>
      <c r="C52" s="366" t="s">
        <v>168</v>
      </c>
      <c r="D52" s="505" t="s">
        <v>7</v>
      </c>
      <c r="E52" s="505"/>
      <c r="F52" s="505"/>
      <c r="G52" s="505"/>
      <c r="H52" s="505"/>
      <c r="I52" s="505"/>
      <c r="J52" s="4"/>
      <c r="K52" s="340"/>
      <c r="L52" s="341"/>
      <c r="M52" s="341"/>
    </row>
    <row r="53" spans="1:13" s="1" customFormat="1" ht="18" customHeight="1">
      <c r="A53" s="514"/>
      <c r="B53" s="17" t="s">
        <v>20</v>
      </c>
      <c r="C53" s="366"/>
      <c r="D53" s="505"/>
      <c r="E53" s="505"/>
      <c r="F53" s="505"/>
      <c r="G53" s="505"/>
      <c r="H53" s="505"/>
      <c r="I53" s="505"/>
      <c r="J53" s="4"/>
      <c r="K53" s="340"/>
      <c r="L53" s="341"/>
      <c r="M53" s="341"/>
    </row>
    <row r="54" spans="1:13" s="1" customFormat="1" ht="23.25" customHeight="1">
      <c r="A54" s="514"/>
      <c r="B54" s="17" t="s">
        <v>21</v>
      </c>
      <c r="C54" s="505" t="s">
        <v>169</v>
      </c>
      <c r="D54" s="505"/>
      <c r="E54" s="505"/>
      <c r="F54" s="505"/>
      <c r="G54" s="505"/>
      <c r="H54" s="505"/>
      <c r="I54" s="505"/>
      <c r="J54" s="4"/>
      <c r="K54" s="340"/>
      <c r="L54" s="341"/>
      <c r="M54" s="341"/>
    </row>
    <row r="55" spans="1:13" s="1" customFormat="1" ht="32.25" customHeight="1">
      <c r="A55" s="514"/>
      <c r="B55" s="17" t="s">
        <v>22</v>
      </c>
      <c r="C55" s="505"/>
      <c r="D55" s="505"/>
      <c r="E55" s="505"/>
      <c r="F55" s="505"/>
      <c r="G55" s="505"/>
      <c r="H55" s="505"/>
      <c r="I55" s="505"/>
      <c r="J55" s="4"/>
      <c r="K55" s="340"/>
      <c r="L55" s="341"/>
      <c r="M55" s="341"/>
    </row>
    <row r="56" spans="1:13" s="1" customFormat="1" ht="28.5" customHeight="1">
      <c r="A56" s="514"/>
      <c r="B56" s="17" t="s">
        <v>23</v>
      </c>
      <c r="C56" s="505"/>
      <c r="D56" s="505"/>
      <c r="E56" s="505"/>
      <c r="F56" s="505"/>
      <c r="G56" s="505"/>
      <c r="H56" s="505"/>
      <c r="I56" s="505"/>
      <c r="J56" s="4"/>
      <c r="K56" s="340"/>
      <c r="L56" s="341"/>
      <c r="M56" s="341"/>
    </row>
    <row r="57" spans="1:13" s="1" customFormat="1" ht="68.25" customHeight="1" thickBot="1">
      <c r="A57" s="515"/>
      <c r="B57" s="29" t="s">
        <v>24</v>
      </c>
      <c r="C57" s="506"/>
      <c r="D57" s="506"/>
      <c r="E57" s="506"/>
      <c r="F57" s="506"/>
      <c r="G57" s="506"/>
      <c r="H57" s="506"/>
      <c r="I57" s="506"/>
      <c r="J57" s="5"/>
      <c r="K57" s="342"/>
      <c r="L57" s="343"/>
      <c r="M57" s="343"/>
    </row>
    <row r="58" spans="1:13" s="1" customFormat="1" ht="63" customHeight="1">
      <c r="A58" s="513" t="s">
        <v>25</v>
      </c>
      <c r="B58" s="23" t="s">
        <v>26</v>
      </c>
      <c r="C58" s="360" t="s">
        <v>165</v>
      </c>
      <c r="D58" s="516" t="s">
        <v>7</v>
      </c>
      <c r="E58" s="516"/>
      <c r="F58" s="516"/>
      <c r="G58" s="516"/>
      <c r="H58" s="516"/>
      <c r="I58" s="516"/>
      <c r="J58" s="18"/>
      <c r="K58" s="344"/>
      <c r="L58" s="345"/>
      <c r="M58" s="345"/>
    </row>
    <row r="59" spans="1:13" s="1" customFormat="1" ht="25.5" customHeight="1">
      <c r="A59" s="514"/>
      <c r="B59" s="17" t="s">
        <v>27</v>
      </c>
      <c r="C59" s="366" t="s">
        <v>177</v>
      </c>
      <c r="D59" s="505"/>
      <c r="E59" s="505"/>
      <c r="F59" s="505"/>
      <c r="G59" s="505"/>
      <c r="H59" s="505"/>
      <c r="I59" s="505"/>
      <c r="J59" s="4"/>
      <c r="K59" s="340"/>
      <c r="L59" s="341"/>
      <c r="M59" s="341"/>
    </row>
    <row r="60" spans="1:13" s="1" customFormat="1" ht="55.5" customHeight="1" thickBot="1">
      <c r="A60" s="514"/>
      <c r="B60" s="17" t="s">
        <v>28</v>
      </c>
      <c r="C60" s="366" t="s">
        <v>170</v>
      </c>
      <c r="D60" s="505"/>
      <c r="E60" s="505"/>
      <c r="F60" s="505"/>
      <c r="G60" s="505"/>
      <c r="H60" s="505"/>
      <c r="I60" s="505"/>
      <c r="J60" s="4"/>
      <c r="K60" s="340"/>
      <c r="L60" s="341"/>
      <c r="M60" s="341"/>
    </row>
    <row r="61" spans="1:13" s="204" customFormat="1" ht="31.5" customHeight="1" thickBot="1">
      <c r="A61" s="481" t="s">
        <v>29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</row>
    <row r="62" spans="1:13" s="1" customFormat="1" ht="114.75" customHeight="1" thickBot="1">
      <c r="A62" s="439" t="s">
        <v>30</v>
      </c>
      <c r="B62" s="10" t="s">
        <v>181</v>
      </c>
      <c r="C62" s="4" t="s">
        <v>171</v>
      </c>
      <c r="D62" s="25">
        <f>H62+G62+F62+E62</f>
        <v>256</v>
      </c>
      <c r="E62" s="34">
        <v>124.5</v>
      </c>
      <c r="F62" s="34">
        <v>0</v>
      </c>
      <c r="G62" s="34">
        <v>0</v>
      </c>
      <c r="H62" s="453">
        <v>131.5</v>
      </c>
      <c r="I62" s="347">
        <v>401</v>
      </c>
      <c r="J62" s="94" t="s">
        <v>142</v>
      </c>
      <c r="K62" s="79">
        <v>7957503</v>
      </c>
      <c r="L62" s="346" t="s">
        <v>233</v>
      </c>
      <c r="M62" s="317">
        <v>253</v>
      </c>
    </row>
    <row r="63" spans="1:13" s="1" customFormat="1" ht="51" customHeight="1" thickBot="1">
      <c r="A63" s="434" t="s">
        <v>31</v>
      </c>
      <c r="B63" s="23" t="s">
        <v>241</v>
      </c>
      <c r="C63" s="360" t="s">
        <v>171</v>
      </c>
      <c r="D63" s="7">
        <f>H63+G63+F63+E63</f>
        <v>18</v>
      </c>
      <c r="E63" s="24">
        <v>9</v>
      </c>
      <c r="F63" s="24">
        <v>0</v>
      </c>
      <c r="G63" s="24">
        <v>0</v>
      </c>
      <c r="H63" s="447">
        <v>9</v>
      </c>
      <c r="I63" s="93" t="s">
        <v>243</v>
      </c>
      <c r="J63" s="427" t="s">
        <v>142</v>
      </c>
      <c r="K63" s="346" t="s">
        <v>242</v>
      </c>
      <c r="L63" s="347">
        <v>852</v>
      </c>
      <c r="M63" s="317">
        <v>290</v>
      </c>
    </row>
    <row r="64" spans="1:13" s="1" customFormat="1" ht="126" customHeight="1">
      <c r="A64" s="513" t="s">
        <v>244</v>
      </c>
      <c r="B64" s="102" t="s">
        <v>33</v>
      </c>
      <c r="C64" s="367"/>
      <c r="D64" s="3">
        <f>H64+G64+F64+E64</f>
        <v>702.8</v>
      </c>
      <c r="E64" s="103">
        <f>E73+E72+E70+E69+E68+E67+E66+E65</f>
        <v>212.2</v>
      </c>
      <c r="F64" s="103">
        <v>0</v>
      </c>
      <c r="G64" s="7">
        <v>0</v>
      </c>
      <c r="H64" s="454">
        <f>H73+H72+H70+H69+H68+H67+H66+H65</f>
        <v>490.6</v>
      </c>
      <c r="I64" s="225"/>
      <c r="J64" s="257"/>
      <c r="L64" s="222"/>
      <c r="M64" s="348"/>
    </row>
    <row r="65" spans="1:13" s="1" customFormat="1" ht="18" customHeight="1">
      <c r="A65" s="514"/>
      <c r="B65" s="104" t="s">
        <v>34</v>
      </c>
      <c r="C65" s="503" t="s">
        <v>172</v>
      </c>
      <c r="D65" s="106">
        <f aca="true" t="shared" si="1" ref="D65:D70">H65+F65+E65</f>
        <v>152</v>
      </c>
      <c r="E65" s="106">
        <v>76</v>
      </c>
      <c r="F65" s="106">
        <v>0</v>
      </c>
      <c r="G65" s="106">
        <v>0</v>
      </c>
      <c r="H65" s="455">
        <v>76</v>
      </c>
      <c r="I65" s="174">
        <v>401</v>
      </c>
      <c r="J65" s="176" t="s">
        <v>142</v>
      </c>
      <c r="K65" s="174">
        <v>7957503</v>
      </c>
      <c r="L65" s="176" t="s">
        <v>143</v>
      </c>
      <c r="M65" s="253">
        <v>226</v>
      </c>
    </row>
    <row r="66" spans="1:13" s="1" customFormat="1" ht="15.75" customHeight="1">
      <c r="A66" s="514"/>
      <c r="B66" s="104" t="s">
        <v>136</v>
      </c>
      <c r="C66" s="503"/>
      <c r="D66" s="106">
        <f t="shared" si="1"/>
        <v>138</v>
      </c>
      <c r="E66" s="106">
        <v>63</v>
      </c>
      <c r="F66" s="106">
        <v>0</v>
      </c>
      <c r="G66" s="106">
        <v>0</v>
      </c>
      <c r="H66" s="455">
        <v>75</v>
      </c>
      <c r="I66" s="174">
        <v>401</v>
      </c>
      <c r="J66" s="176" t="s">
        <v>142</v>
      </c>
      <c r="K66" s="174">
        <v>7957503</v>
      </c>
      <c r="L66" s="176" t="s">
        <v>143</v>
      </c>
      <c r="M66" s="253">
        <v>222</v>
      </c>
    </row>
    <row r="67" spans="1:13" s="1" customFormat="1" ht="12.75" customHeight="1">
      <c r="A67" s="514"/>
      <c r="B67" s="104" t="s">
        <v>135</v>
      </c>
      <c r="C67" s="503"/>
      <c r="D67" s="106">
        <f t="shared" si="1"/>
        <v>26</v>
      </c>
      <c r="E67" s="106">
        <v>7.2</v>
      </c>
      <c r="F67" s="106">
        <v>0</v>
      </c>
      <c r="G67" s="106">
        <v>0</v>
      </c>
      <c r="H67" s="455">
        <v>18.8</v>
      </c>
      <c r="I67" s="174">
        <v>401</v>
      </c>
      <c r="J67" s="176" t="s">
        <v>142</v>
      </c>
      <c r="K67" s="174">
        <v>7957503</v>
      </c>
      <c r="L67" s="176" t="s">
        <v>144</v>
      </c>
      <c r="M67" s="253">
        <v>212</v>
      </c>
    </row>
    <row r="68" spans="1:13" s="1" customFormat="1" ht="30" customHeight="1">
      <c r="A68" s="514"/>
      <c r="B68" s="104" t="s">
        <v>35</v>
      </c>
      <c r="C68" s="503" t="s">
        <v>178</v>
      </c>
      <c r="D68" s="255">
        <f t="shared" si="1"/>
        <v>76</v>
      </c>
      <c r="E68" s="106">
        <v>0</v>
      </c>
      <c r="F68" s="106">
        <v>0</v>
      </c>
      <c r="G68" s="106">
        <v>0</v>
      </c>
      <c r="H68" s="455">
        <v>76</v>
      </c>
      <c r="I68" s="174">
        <v>446</v>
      </c>
      <c r="J68" s="176" t="s">
        <v>142</v>
      </c>
      <c r="K68" s="174">
        <v>7957503</v>
      </c>
      <c r="L68" s="176" t="s">
        <v>143</v>
      </c>
      <c r="M68" s="253">
        <v>226</v>
      </c>
    </row>
    <row r="69" spans="1:13" s="1" customFormat="1" ht="16.5" customHeight="1">
      <c r="A69" s="514"/>
      <c r="B69" s="104" t="s">
        <v>136</v>
      </c>
      <c r="C69" s="503"/>
      <c r="D69" s="108">
        <f t="shared" si="1"/>
        <v>75</v>
      </c>
      <c r="E69" s="106">
        <v>0</v>
      </c>
      <c r="F69" s="106">
        <v>0</v>
      </c>
      <c r="G69" s="106">
        <v>0</v>
      </c>
      <c r="H69" s="455">
        <v>75</v>
      </c>
      <c r="I69" s="174">
        <v>446</v>
      </c>
      <c r="J69" s="176" t="s">
        <v>142</v>
      </c>
      <c r="K69" s="174">
        <v>7957503</v>
      </c>
      <c r="L69" s="176" t="s">
        <v>143</v>
      </c>
      <c r="M69" s="253">
        <v>222</v>
      </c>
    </row>
    <row r="70" spans="1:13" s="1" customFormat="1" ht="15.75">
      <c r="A70" s="514"/>
      <c r="B70" s="104" t="s">
        <v>135</v>
      </c>
      <c r="C70" s="503"/>
      <c r="D70" s="108">
        <f t="shared" si="1"/>
        <v>18.8</v>
      </c>
      <c r="E70" s="106">
        <v>0</v>
      </c>
      <c r="F70" s="106">
        <v>0</v>
      </c>
      <c r="G70" s="106">
        <v>0</v>
      </c>
      <c r="H70" s="455">
        <v>18.8</v>
      </c>
      <c r="I70" s="174">
        <v>446</v>
      </c>
      <c r="J70" s="176" t="s">
        <v>142</v>
      </c>
      <c r="K70" s="174">
        <v>7957503</v>
      </c>
      <c r="L70" s="176" t="s">
        <v>144</v>
      </c>
      <c r="M70" s="253">
        <v>212</v>
      </c>
    </row>
    <row r="71" spans="1:13" s="1" customFormat="1" ht="31.5">
      <c r="A71" s="514"/>
      <c r="B71" s="104" t="s">
        <v>164</v>
      </c>
      <c r="C71" s="503" t="s">
        <v>165</v>
      </c>
      <c r="D71" s="255"/>
      <c r="E71" s="258"/>
      <c r="F71" s="258"/>
      <c r="G71" s="258"/>
      <c r="H71" s="456"/>
      <c r="I71" s="174"/>
      <c r="J71" s="176"/>
      <c r="K71" s="174"/>
      <c r="L71" s="176"/>
      <c r="M71" s="254"/>
    </row>
    <row r="72" spans="1:13" s="1" customFormat="1" ht="15" customHeight="1">
      <c r="A72" s="514"/>
      <c r="B72" s="104" t="s">
        <v>137</v>
      </c>
      <c r="C72" s="503"/>
      <c r="D72" s="108">
        <f>H72+F72+E72</f>
        <v>112</v>
      </c>
      <c r="E72" s="106">
        <v>36</v>
      </c>
      <c r="F72" s="106">
        <v>0</v>
      </c>
      <c r="G72" s="106">
        <v>0</v>
      </c>
      <c r="H72" s="455">
        <v>76</v>
      </c>
      <c r="I72" s="174">
        <v>446</v>
      </c>
      <c r="J72" s="176" t="s">
        <v>142</v>
      </c>
      <c r="K72" s="174">
        <v>7957503</v>
      </c>
      <c r="L72" s="176" t="s">
        <v>143</v>
      </c>
      <c r="M72" s="253">
        <v>226</v>
      </c>
    </row>
    <row r="73" spans="1:13" s="1" customFormat="1" ht="17.25" customHeight="1" thickBot="1">
      <c r="A73" s="514"/>
      <c r="B73" s="205" t="s">
        <v>136</v>
      </c>
      <c r="C73" s="504"/>
      <c r="D73" s="170">
        <f>H73+F73+E73</f>
        <v>105</v>
      </c>
      <c r="E73" s="118">
        <v>30</v>
      </c>
      <c r="F73" s="118">
        <v>0</v>
      </c>
      <c r="G73" s="118">
        <v>0</v>
      </c>
      <c r="H73" s="457">
        <v>75</v>
      </c>
      <c r="I73" s="175">
        <v>446</v>
      </c>
      <c r="J73" s="210" t="s">
        <v>142</v>
      </c>
      <c r="K73" s="175">
        <v>7957503</v>
      </c>
      <c r="L73" s="210" t="s">
        <v>143</v>
      </c>
      <c r="M73" s="256">
        <v>222</v>
      </c>
    </row>
    <row r="74" spans="1:13" s="1" customFormat="1" ht="81.75" customHeight="1" thickBot="1">
      <c r="A74" s="435" t="s">
        <v>245</v>
      </c>
      <c r="B74" s="206" t="s">
        <v>38</v>
      </c>
      <c r="C74" s="363" t="s">
        <v>165</v>
      </c>
      <c r="D74" s="220">
        <f>H74+G74+F74+E74</f>
        <v>136</v>
      </c>
      <c r="E74" s="209">
        <v>68</v>
      </c>
      <c r="F74" s="209">
        <v>0</v>
      </c>
      <c r="G74" s="209">
        <v>0</v>
      </c>
      <c r="H74" s="458">
        <v>68</v>
      </c>
      <c r="I74" s="349">
        <v>446</v>
      </c>
      <c r="J74" s="93" t="s">
        <v>142</v>
      </c>
      <c r="K74" s="80">
        <v>7957503</v>
      </c>
      <c r="L74" s="328">
        <v>244</v>
      </c>
      <c r="M74" s="83">
        <v>226</v>
      </c>
    </row>
    <row r="75" spans="1:13" s="1" customFormat="1" ht="56.25" customHeight="1" thickBot="1">
      <c r="A75" s="440" t="s">
        <v>246</v>
      </c>
      <c r="B75" s="27" t="s">
        <v>40</v>
      </c>
      <c r="C75" s="362" t="s">
        <v>165</v>
      </c>
      <c r="D75" s="28">
        <f>H75+G75+F75+E75</f>
        <v>25</v>
      </c>
      <c r="E75" s="209">
        <v>0</v>
      </c>
      <c r="F75" s="209">
        <v>0</v>
      </c>
      <c r="G75" s="209">
        <v>0</v>
      </c>
      <c r="H75" s="458">
        <v>25</v>
      </c>
      <c r="I75" s="349">
        <v>446</v>
      </c>
      <c r="J75" s="93" t="s">
        <v>142</v>
      </c>
      <c r="K75" s="80">
        <v>7957503</v>
      </c>
      <c r="L75" s="328">
        <v>244</v>
      </c>
      <c r="M75" s="83">
        <v>226</v>
      </c>
    </row>
    <row r="76" spans="1:13" s="1" customFormat="1" ht="42.75" customHeight="1">
      <c r="A76" s="513" t="s">
        <v>247</v>
      </c>
      <c r="B76" s="486" t="s">
        <v>250</v>
      </c>
      <c r="C76" s="516" t="s">
        <v>165</v>
      </c>
      <c r="D76" s="501">
        <f>H76+G76+F76+E76</f>
        <v>113.4</v>
      </c>
      <c r="E76" s="509">
        <f>E82+E81</f>
        <v>113.4</v>
      </c>
      <c r="F76" s="501">
        <v>0</v>
      </c>
      <c r="G76" s="501">
        <v>0</v>
      </c>
      <c r="H76" s="507">
        <f>H84+H83+H82+H81</f>
        <v>0</v>
      </c>
      <c r="I76" s="225"/>
      <c r="J76" s="95"/>
      <c r="L76" s="222"/>
      <c r="M76" s="225"/>
    </row>
    <row r="77" spans="1:13" s="1" customFormat="1" ht="33.75" customHeight="1">
      <c r="A77" s="514"/>
      <c r="B77" s="487"/>
      <c r="C77" s="505"/>
      <c r="D77" s="502"/>
      <c r="E77" s="510"/>
      <c r="F77" s="502"/>
      <c r="G77" s="502"/>
      <c r="H77" s="508"/>
      <c r="I77" s="332"/>
      <c r="J77" s="100"/>
      <c r="K77" s="4"/>
      <c r="L77" s="332"/>
      <c r="M77" s="332"/>
    </row>
    <row r="78" spans="1:13" s="1" customFormat="1" ht="34.5" customHeight="1">
      <c r="A78" s="514"/>
      <c r="B78" s="487"/>
      <c r="C78" s="505"/>
      <c r="D78" s="502"/>
      <c r="E78" s="510"/>
      <c r="F78" s="502"/>
      <c r="G78" s="502"/>
      <c r="H78" s="508"/>
      <c r="I78" s="332"/>
      <c r="J78" s="96"/>
      <c r="K78" s="4"/>
      <c r="L78" s="332"/>
      <c r="M78" s="332"/>
    </row>
    <row r="79" spans="1:13" s="1" customFormat="1" ht="30.75" customHeight="1">
      <c r="A79" s="514"/>
      <c r="B79" s="487"/>
      <c r="C79" s="505"/>
      <c r="D79" s="502"/>
      <c r="E79" s="510"/>
      <c r="F79" s="502"/>
      <c r="G79" s="502"/>
      <c r="H79" s="508"/>
      <c r="I79" s="332"/>
      <c r="J79" s="100"/>
      <c r="K79" s="4"/>
      <c r="L79" s="332"/>
      <c r="M79" s="332"/>
    </row>
    <row r="80" spans="1:13" s="1" customFormat="1" ht="42.75" customHeight="1">
      <c r="A80" s="514"/>
      <c r="B80" s="487"/>
      <c r="C80" s="505"/>
      <c r="D80" s="502"/>
      <c r="E80" s="510"/>
      <c r="F80" s="502"/>
      <c r="G80" s="512"/>
      <c r="H80" s="508"/>
      <c r="I80" s="331"/>
      <c r="J80" s="100"/>
      <c r="K80" s="4"/>
      <c r="L80" s="331"/>
      <c r="M80" s="331"/>
    </row>
    <row r="81" spans="1:13" s="1" customFormat="1" ht="102.75" customHeight="1">
      <c r="A81" s="514"/>
      <c r="B81" s="120" t="s">
        <v>259</v>
      </c>
      <c r="C81" s="505"/>
      <c r="D81" s="260">
        <f>H81+G81+F81+E81</f>
        <v>87.4</v>
      </c>
      <c r="E81" s="261">
        <v>87.4</v>
      </c>
      <c r="F81" s="238">
        <v>0</v>
      </c>
      <c r="G81" s="373">
        <v>0</v>
      </c>
      <c r="H81" s="450">
        <v>0</v>
      </c>
      <c r="I81" s="215">
        <v>446</v>
      </c>
      <c r="J81" s="223" t="s">
        <v>142</v>
      </c>
      <c r="K81" s="227">
        <v>7957503</v>
      </c>
      <c r="L81" s="223" t="s">
        <v>143</v>
      </c>
      <c r="M81" s="215">
        <v>290</v>
      </c>
    </row>
    <row r="82" spans="1:13" s="1" customFormat="1" ht="67.5" customHeight="1" thickBot="1">
      <c r="A82" s="514"/>
      <c r="B82" s="199" t="s">
        <v>252</v>
      </c>
      <c r="C82" s="505"/>
      <c r="D82" s="260">
        <f>H82+G82+F82+E82</f>
        <v>26</v>
      </c>
      <c r="E82" s="261">
        <v>26</v>
      </c>
      <c r="F82" s="238">
        <v>0</v>
      </c>
      <c r="G82" s="373">
        <v>0</v>
      </c>
      <c r="H82" s="450">
        <v>0</v>
      </c>
      <c r="I82" s="215">
        <v>446</v>
      </c>
      <c r="J82" s="223" t="s">
        <v>142</v>
      </c>
      <c r="K82" s="227">
        <v>7957503</v>
      </c>
      <c r="L82" s="223" t="s">
        <v>143</v>
      </c>
      <c r="M82" s="215">
        <v>226</v>
      </c>
    </row>
    <row r="83" spans="1:13" s="1" customFormat="1" ht="46.5" customHeight="1" thickBot="1">
      <c r="A83" s="514"/>
      <c r="B83" s="61" t="s">
        <v>113</v>
      </c>
      <c r="C83" s="505"/>
      <c r="D83" s="259">
        <f>H83+G83+F83+E83</f>
        <v>0</v>
      </c>
      <c r="E83" s="259">
        <v>0</v>
      </c>
      <c r="F83" s="105">
        <v>0</v>
      </c>
      <c r="G83" s="105">
        <v>0</v>
      </c>
      <c r="H83" s="451">
        <v>0</v>
      </c>
      <c r="I83" s="263">
        <v>446</v>
      </c>
      <c r="J83" s="176" t="s">
        <v>142</v>
      </c>
      <c r="K83" s="227">
        <v>7957503</v>
      </c>
      <c r="L83" s="262" t="s">
        <v>143</v>
      </c>
      <c r="M83" s="264">
        <v>222</v>
      </c>
    </row>
    <row r="84" spans="1:13" s="1" customFormat="1" ht="42.75" customHeight="1" thickBot="1">
      <c r="A84" s="514"/>
      <c r="B84" s="40" t="s">
        <v>119</v>
      </c>
      <c r="C84" s="505"/>
      <c r="D84" s="265">
        <f>H84+G84+F84+E84</f>
        <v>0</v>
      </c>
      <c r="E84" s="265">
        <v>0</v>
      </c>
      <c r="F84" s="266">
        <v>0</v>
      </c>
      <c r="G84" s="266">
        <v>0</v>
      </c>
      <c r="H84" s="452">
        <v>0</v>
      </c>
      <c r="I84" s="268">
        <v>446</v>
      </c>
      <c r="J84" s="214" t="s">
        <v>142</v>
      </c>
      <c r="K84" s="227">
        <v>7957503</v>
      </c>
      <c r="L84" s="267" t="s">
        <v>143</v>
      </c>
      <c r="M84" s="216">
        <v>224</v>
      </c>
    </row>
    <row r="85" spans="1:13" s="1" customFormat="1" ht="38.25" customHeight="1">
      <c r="A85" s="513" t="s">
        <v>249</v>
      </c>
      <c r="B85" s="486" t="s">
        <v>251</v>
      </c>
      <c r="C85" s="516" t="s">
        <v>165</v>
      </c>
      <c r="D85" s="501">
        <f>H85+G85+F85+E85</f>
        <v>251.4</v>
      </c>
      <c r="E85" s="509">
        <f>E93+E92+E91+E90</f>
        <v>0</v>
      </c>
      <c r="F85" s="501">
        <v>0</v>
      </c>
      <c r="G85" s="501">
        <v>0</v>
      </c>
      <c r="H85" s="507">
        <f>H93+H92+H91+H90</f>
        <v>251.4</v>
      </c>
      <c r="I85" s="225"/>
      <c r="J85" s="95"/>
      <c r="L85" s="222"/>
      <c r="M85" s="225"/>
    </row>
    <row r="86" spans="1:13" s="1" customFormat="1" ht="39.75" customHeight="1">
      <c r="A86" s="514"/>
      <c r="B86" s="487"/>
      <c r="C86" s="505"/>
      <c r="D86" s="502"/>
      <c r="E86" s="510"/>
      <c r="F86" s="502"/>
      <c r="G86" s="502"/>
      <c r="H86" s="508"/>
      <c r="I86" s="332"/>
      <c r="J86" s="100"/>
      <c r="K86" s="4"/>
      <c r="L86" s="332"/>
      <c r="M86" s="332"/>
    </row>
    <row r="87" spans="1:13" s="1" customFormat="1" ht="31.5" customHeight="1">
      <c r="A87" s="514"/>
      <c r="B87" s="487"/>
      <c r="C87" s="505"/>
      <c r="D87" s="502"/>
      <c r="E87" s="510"/>
      <c r="F87" s="502"/>
      <c r="G87" s="502"/>
      <c r="H87" s="508"/>
      <c r="I87" s="332"/>
      <c r="J87" s="96"/>
      <c r="K87" s="4"/>
      <c r="L87" s="332"/>
      <c r="M87" s="332"/>
    </row>
    <row r="88" spans="1:13" s="1" customFormat="1" ht="44.25" customHeight="1">
      <c r="A88" s="514"/>
      <c r="B88" s="487"/>
      <c r="C88" s="505"/>
      <c r="D88" s="502"/>
      <c r="E88" s="510"/>
      <c r="F88" s="502"/>
      <c r="G88" s="502"/>
      <c r="H88" s="508"/>
      <c r="I88" s="332"/>
      <c r="J88" s="100"/>
      <c r="K88" s="4"/>
      <c r="L88" s="332"/>
      <c r="M88" s="332"/>
    </row>
    <row r="89" spans="1:13" s="1" customFormat="1" ht="23.25" customHeight="1">
      <c r="A89" s="514"/>
      <c r="B89" s="487"/>
      <c r="C89" s="505"/>
      <c r="D89" s="502"/>
      <c r="E89" s="510"/>
      <c r="F89" s="502"/>
      <c r="G89" s="512"/>
      <c r="H89" s="508"/>
      <c r="I89" s="331"/>
      <c r="J89" s="100"/>
      <c r="K89" s="4"/>
      <c r="L89" s="331"/>
      <c r="M89" s="331"/>
    </row>
    <row r="90" spans="1:13" s="1" customFormat="1" ht="77.25" customHeight="1">
      <c r="A90" s="514"/>
      <c r="B90" s="120" t="s">
        <v>182</v>
      </c>
      <c r="C90" s="505"/>
      <c r="D90" s="260">
        <f>H90+G90+F90+E90</f>
        <v>87.4</v>
      </c>
      <c r="E90" s="261">
        <v>0</v>
      </c>
      <c r="F90" s="238">
        <v>0</v>
      </c>
      <c r="G90" s="373">
        <v>0</v>
      </c>
      <c r="H90" s="450">
        <v>87.4</v>
      </c>
      <c r="I90" s="215">
        <v>446</v>
      </c>
      <c r="J90" s="223" t="s">
        <v>142</v>
      </c>
      <c r="K90" s="227">
        <v>7957503</v>
      </c>
      <c r="L90" s="223" t="s">
        <v>143</v>
      </c>
      <c r="M90" s="215">
        <v>290</v>
      </c>
    </row>
    <row r="91" spans="1:13" s="1" customFormat="1" ht="92.25" customHeight="1" thickBot="1">
      <c r="A91" s="514"/>
      <c r="B91" s="199" t="s">
        <v>254</v>
      </c>
      <c r="C91" s="505"/>
      <c r="D91" s="260">
        <f>H91+G91+F91+E91</f>
        <v>34</v>
      </c>
      <c r="E91" s="261">
        <v>0</v>
      </c>
      <c r="F91" s="238">
        <v>0</v>
      </c>
      <c r="G91" s="373">
        <v>0</v>
      </c>
      <c r="H91" s="450">
        <v>34</v>
      </c>
      <c r="I91" s="215">
        <v>446</v>
      </c>
      <c r="J91" s="223" t="s">
        <v>142</v>
      </c>
      <c r="K91" s="227">
        <v>7957503</v>
      </c>
      <c r="L91" s="223" t="s">
        <v>143</v>
      </c>
      <c r="M91" s="215">
        <v>226</v>
      </c>
    </row>
    <row r="92" spans="1:13" s="1" customFormat="1" ht="51.75" customHeight="1" thickBot="1">
      <c r="A92" s="514"/>
      <c r="B92" s="61" t="s">
        <v>113</v>
      </c>
      <c r="C92" s="505"/>
      <c r="D92" s="259">
        <f>H92+G92+F92+E92</f>
        <v>10</v>
      </c>
      <c r="E92" s="259">
        <v>0</v>
      </c>
      <c r="F92" s="105">
        <v>0</v>
      </c>
      <c r="G92" s="105">
        <v>0</v>
      </c>
      <c r="H92" s="451">
        <v>10</v>
      </c>
      <c r="I92" s="263">
        <v>446</v>
      </c>
      <c r="J92" s="176" t="s">
        <v>142</v>
      </c>
      <c r="K92" s="227">
        <v>7957503</v>
      </c>
      <c r="L92" s="262" t="s">
        <v>143</v>
      </c>
      <c r="M92" s="264">
        <v>222</v>
      </c>
    </row>
    <row r="93" spans="1:13" s="1" customFormat="1" ht="46.5" customHeight="1" thickBot="1">
      <c r="A93" s="514"/>
      <c r="B93" s="40" t="s">
        <v>119</v>
      </c>
      <c r="C93" s="505"/>
      <c r="D93" s="265">
        <f>H93+G93+F93+E93</f>
        <v>120</v>
      </c>
      <c r="E93" s="265">
        <v>0</v>
      </c>
      <c r="F93" s="266">
        <v>0</v>
      </c>
      <c r="G93" s="266">
        <v>0</v>
      </c>
      <c r="H93" s="452">
        <v>120</v>
      </c>
      <c r="I93" s="268">
        <v>446</v>
      </c>
      <c r="J93" s="214" t="s">
        <v>142</v>
      </c>
      <c r="K93" s="227">
        <v>7957503</v>
      </c>
      <c r="L93" s="267" t="s">
        <v>143</v>
      </c>
      <c r="M93" s="216">
        <v>224</v>
      </c>
    </row>
    <row r="94" spans="1:13" s="1" customFormat="1" ht="36.75" customHeight="1">
      <c r="A94" s="434" t="s">
        <v>253</v>
      </c>
      <c r="B94" s="486" t="s">
        <v>238</v>
      </c>
      <c r="C94" s="516" t="s">
        <v>165</v>
      </c>
      <c r="D94" s="509">
        <f>H94+F94+E94</f>
        <v>340</v>
      </c>
      <c r="E94" s="509">
        <v>0</v>
      </c>
      <c r="F94" s="509">
        <v>0</v>
      </c>
      <c r="G94" s="509">
        <v>0</v>
      </c>
      <c r="H94" s="507">
        <v>340</v>
      </c>
      <c r="I94" s="483">
        <v>446</v>
      </c>
      <c r="J94" s="470" t="s">
        <v>142</v>
      </c>
      <c r="K94" s="516">
        <v>7957503</v>
      </c>
      <c r="L94" s="470" t="s">
        <v>143</v>
      </c>
      <c r="M94" s="483">
        <v>226</v>
      </c>
    </row>
    <row r="95" spans="1:13" s="1" customFormat="1" ht="85.5" customHeight="1" thickBot="1">
      <c r="A95" s="441"/>
      <c r="B95" s="488"/>
      <c r="C95" s="506"/>
      <c r="D95" s="485"/>
      <c r="E95" s="485"/>
      <c r="F95" s="485"/>
      <c r="G95" s="485"/>
      <c r="H95" s="472"/>
      <c r="I95" s="484"/>
      <c r="J95" s="471"/>
      <c r="K95" s="506"/>
      <c r="L95" s="471"/>
      <c r="M95" s="484"/>
    </row>
    <row r="96" spans="1:13" s="1" customFormat="1" ht="25.5" customHeight="1" thickBot="1">
      <c r="A96" s="499" t="s">
        <v>151</v>
      </c>
      <c r="B96" s="479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79"/>
    </row>
    <row r="97" spans="1:13" ht="81.75" customHeight="1" thickBot="1">
      <c r="A97" s="434" t="s">
        <v>42</v>
      </c>
      <c r="B97" s="23" t="s">
        <v>162</v>
      </c>
      <c r="C97" s="361" t="s">
        <v>165</v>
      </c>
      <c r="D97" s="7">
        <f>H97+G97+F97+E97</f>
        <v>2.7</v>
      </c>
      <c r="E97" s="24">
        <v>0</v>
      </c>
      <c r="F97" s="24">
        <v>0</v>
      </c>
      <c r="G97" s="24">
        <v>0</v>
      </c>
      <c r="H97" s="469">
        <v>2.7</v>
      </c>
      <c r="I97" s="325">
        <v>446</v>
      </c>
      <c r="J97" s="91" t="s">
        <v>142</v>
      </c>
      <c r="K97" s="18">
        <v>7957503</v>
      </c>
      <c r="L97" s="324" t="s">
        <v>143</v>
      </c>
      <c r="M97" s="225">
        <v>340</v>
      </c>
    </row>
    <row r="98" spans="1:13" ht="64.5" customHeight="1" thickBot="1">
      <c r="A98" s="440" t="s">
        <v>44</v>
      </c>
      <c r="B98" s="27" t="s">
        <v>45</v>
      </c>
      <c r="C98" s="362" t="s">
        <v>165</v>
      </c>
      <c r="D98" s="28">
        <f>H98+G98+F98+E98</f>
        <v>21.7</v>
      </c>
      <c r="E98" s="30">
        <v>0</v>
      </c>
      <c r="F98" s="209">
        <v>0</v>
      </c>
      <c r="G98" s="209">
        <v>0</v>
      </c>
      <c r="H98" s="448">
        <v>21.7</v>
      </c>
      <c r="I98" s="349">
        <v>446</v>
      </c>
      <c r="J98" s="93" t="s">
        <v>142</v>
      </c>
      <c r="K98" s="81">
        <v>7957503</v>
      </c>
      <c r="L98" s="328" t="s">
        <v>143</v>
      </c>
      <c r="M98" s="83">
        <v>226</v>
      </c>
    </row>
    <row r="99" spans="1:13" ht="14.25" customHeight="1">
      <c r="A99" s="513" t="s">
        <v>46</v>
      </c>
      <c r="B99" s="41" t="s">
        <v>47</v>
      </c>
      <c r="C99" s="516" t="s">
        <v>165</v>
      </c>
      <c r="D99" s="7">
        <f>H99+G99+F99+E99</f>
        <v>29</v>
      </c>
      <c r="E99" s="24">
        <v>0</v>
      </c>
      <c r="F99" s="24">
        <v>0</v>
      </c>
      <c r="G99" s="24">
        <v>0</v>
      </c>
      <c r="H99" s="480">
        <v>29</v>
      </c>
      <c r="I99" s="171">
        <v>446</v>
      </c>
      <c r="J99" s="91" t="s">
        <v>142</v>
      </c>
      <c r="K99" s="82">
        <v>7957503</v>
      </c>
      <c r="L99" s="324" t="s">
        <v>143</v>
      </c>
      <c r="M99" s="171">
        <v>226</v>
      </c>
    </row>
    <row r="100" spans="1:13" ht="16.5" customHeight="1">
      <c r="A100" s="514"/>
      <c r="B100" s="16" t="s">
        <v>48</v>
      </c>
      <c r="C100" s="505"/>
      <c r="D100" s="25"/>
      <c r="E100" s="32"/>
      <c r="F100" s="32"/>
      <c r="G100" s="32"/>
      <c r="H100" s="497"/>
      <c r="I100" s="326"/>
      <c r="J100" s="92"/>
      <c r="K100" s="4"/>
      <c r="L100" s="267"/>
      <c r="M100" s="315"/>
    </row>
    <row r="101" spans="1:13" ht="43.5" customHeight="1">
      <c r="A101" s="514"/>
      <c r="B101" s="16" t="s">
        <v>49</v>
      </c>
      <c r="C101" s="505"/>
      <c r="D101" s="25"/>
      <c r="E101" s="32"/>
      <c r="F101" s="32"/>
      <c r="G101" s="32"/>
      <c r="H101" s="497"/>
      <c r="I101" s="326"/>
      <c r="J101" s="92"/>
      <c r="K101" s="4"/>
      <c r="L101" s="267"/>
      <c r="M101" s="315"/>
    </row>
    <row r="102" spans="1:13" ht="42.75" customHeight="1">
      <c r="A102" s="514"/>
      <c r="B102" s="16" t="s">
        <v>50</v>
      </c>
      <c r="C102" s="505"/>
      <c r="D102" s="25"/>
      <c r="E102" s="32"/>
      <c r="F102" s="32"/>
      <c r="G102" s="32"/>
      <c r="H102" s="497"/>
      <c r="I102" s="326"/>
      <c r="J102" s="92"/>
      <c r="K102" s="4"/>
      <c r="L102" s="267"/>
      <c r="M102" s="315"/>
    </row>
    <row r="103" spans="1:13" ht="29.25" customHeight="1">
      <c r="A103" s="514"/>
      <c r="B103" s="16" t="s">
        <v>51</v>
      </c>
      <c r="C103" s="505"/>
      <c r="D103" s="25"/>
      <c r="E103" s="32"/>
      <c r="F103" s="32"/>
      <c r="G103" s="32"/>
      <c r="H103" s="497"/>
      <c r="I103" s="326"/>
      <c r="J103" s="92"/>
      <c r="K103" s="4"/>
      <c r="L103" s="267"/>
      <c r="M103" s="315"/>
    </row>
    <row r="104" spans="1:13" ht="18.75" customHeight="1" thickBot="1">
      <c r="A104" s="515"/>
      <c r="B104" s="33" t="s">
        <v>52</v>
      </c>
      <c r="C104" s="506"/>
      <c r="D104" s="34"/>
      <c r="E104" s="35"/>
      <c r="F104" s="35"/>
      <c r="G104" s="35"/>
      <c r="H104" s="541"/>
      <c r="I104" s="350"/>
      <c r="J104" s="94"/>
      <c r="K104" s="5"/>
      <c r="L104" s="346"/>
      <c r="M104" s="316"/>
    </row>
    <row r="105" spans="1:13" ht="63.75" thickBot="1">
      <c r="A105" s="441" t="s">
        <v>53</v>
      </c>
      <c r="B105" s="33" t="s">
        <v>54</v>
      </c>
      <c r="C105" s="368" t="s">
        <v>165</v>
      </c>
      <c r="D105" s="42">
        <f>H105+G105+F105+E105</f>
        <v>10</v>
      </c>
      <c r="E105" s="28">
        <v>0</v>
      </c>
      <c r="F105" s="28">
        <v>0</v>
      </c>
      <c r="G105" s="28">
        <v>0</v>
      </c>
      <c r="H105" s="449">
        <v>10</v>
      </c>
      <c r="I105" s="83">
        <v>446</v>
      </c>
      <c r="J105" s="97" t="s">
        <v>142</v>
      </c>
      <c r="K105" s="83">
        <v>7957503</v>
      </c>
      <c r="L105" s="327" t="s">
        <v>143</v>
      </c>
      <c r="M105" s="83">
        <v>226</v>
      </c>
    </row>
    <row r="106" spans="1:13" ht="13.5" thickBot="1">
      <c r="A106" s="442"/>
      <c r="B106" s="72" t="s">
        <v>95</v>
      </c>
      <c r="C106" s="369"/>
      <c r="D106" s="116">
        <f>D105+D99+D98+D97+D94+D85+D76+D75+D74+D64+D63+D62+D47+D38+D31+D25+D20+D15+D14+D11+D10+D9</f>
        <v>2864.5000000000005</v>
      </c>
      <c r="E106" s="117">
        <f>E105+E99+E98+E97+E94+E85+E76+E75+E74+E64+E63+E62+E47+E38+E31+E25+E20+E15+E14+E11+E10+E9</f>
        <v>603.1</v>
      </c>
      <c r="F106" s="117">
        <f>F105+F99+F98+F97+F94+F85+F75+F74+F64+F62+F47+F38+F31+F25+F20+F15+F14+F11+F10+F9</f>
        <v>0</v>
      </c>
      <c r="G106" s="117">
        <f>G105+G99+G98+G97+G94+G85+G75+G74+G64+G62+G47+G38+G31+G25+G20+G15+G14+G11+G10+G9</f>
        <v>0</v>
      </c>
      <c r="H106" s="117">
        <f>H105+H99+H98+H97+H94+H85+H76+H75+H74+H64+H63+H62+H47+H38+H31+H25+H20+H15+H14+H11+H9</f>
        <v>2261.4</v>
      </c>
      <c r="I106" s="98"/>
      <c r="J106" s="84"/>
      <c r="K106" s="351"/>
      <c r="L106" s="352"/>
      <c r="M106" s="353"/>
    </row>
    <row r="107" spans="1:13" ht="15.75">
      <c r="A107" s="473" t="s">
        <v>140</v>
      </c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</row>
    <row r="108" spans="1:12" ht="12.75">
      <c r="A108" s="495" t="s">
        <v>173</v>
      </c>
      <c r="B108" s="495"/>
      <c r="L108" s="355" t="s">
        <v>227</v>
      </c>
    </row>
    <row r="112" spans="4:8" ht="12.75">
      <c r="D112" s="109"/>
      <c r="H112" s="115"/>
    </row>
    <row r="113" ht="12.75">
      <c r="D113" s="71"/>
    </row>
  </sheetData>
  <sheetProtection/>
  <mergeCells count="101">
    <mergeCell ref="C85:C93"/>
    <mergeCell ref="C68:C70"/>
    <mergeCell ref="A20:A24"/>
    <mergeCell ref="E15:E16"/>
    <mergeCell ref="H99:H104"/>
    <mergeCell ref="A76:A84"/>
    <mergeCell ref="E47:E49"/>
    <mergeCell ref="B94:B95"/>
    <mergeCell ref="E94:E95"/>
    <mergeCell ref="B85:B89"/>
    <mergeCell ref="C76:C84"/>
    <mergeCell ref="D76:D80"/>
    <mergeCell ref="H20:H22"/>
    <mergeCell ref="G15:G16"/>
    <mergeCell ref="G20:G22"/>
    <mergeCell ref="B4:B6"/>
    <mergeCell ref="F15:F16"/>
    <mergeCell ref="C15:C18"/>
    <mergeCell ref="A2:M2"/>
    <mergeCell ref="H15:H16"/>
    <mergeCell ref="A11:A13"/>
    <mergeCell ref="A15:A18"/>
    <mergeCell ref="I4:M5"/>
    <mergeCell ref="C4:C6"/>
    <mergeCell ref="D4:H5"/>
    <mergeCell ref="A8:M8"/>
    <mergeCell ref="A107:M107"/>
    <mergeCell ref="D19:I19"/>
    <mergeCell ref="B47:B49"/>
    <mergeCell ref="A47:A49"/>
    <mergeCell ref="A52:A57"/>
    <mergeCell ref="A30:M30"/>
    <mergeCell ref="K94:K95"/>
    <mergeCell ref="F38:F42"/>
    <mergeCell ref="D20:D22"/>
    <mergeCell ref="E20:E22"/>
    <mergeCell ref="M94:M95"/>
    <mergeCell ref="D94:D95"/>
    <mergeCell ref="J94:J95"/>
    <mergeCell ref="H94:H95"/>
    <mergeCell ref="G94:G95"/>
    <mergeCell ref="F94:F95"/>
    <mergeCell ref="I94:I95"/>
    <mergeCell ref="L94:L95"/>
    <mergeCell ref="G76:G80"/>
    <mergeCell ref="H31:H34"/>
    <mergeCell ref="G38:G42"/>
    <mergeCell ref="G31:G34"/>
    <mergeCell ref="D58:I60"/>
    <mergeCell ref="H76:H80"/>
    <mergeCell ref="A61:M61"/>
    <mergeCell ref="B38:B42"/>
    <mergeCell ref="C47:C51"/>
    <mergeCell ref="G47:G49"/>
    <mergeCell ref="A108:B108"/>
    <mergeCell ref="H47:H49"/>
    <mergeCell ref="D47:D49"/>
    <mergeCell ref="A99:A104"/>
    <mergeCell ref="C99:C104"/>
    <mergeCell ref="A58:A60"/>
    <mergeCell ref="A96:M96"/>
    <mergeCell ref="C94:C95"/>
    <mergeCell ref="A85:A93"/>
    <mergeCell ref="F76:F80"/>
    <mergeCell ref="D25:D27"/>
    <mergeCell ref="H25:H27"/>
    <mergeCell ref="E31:E34"/>
    <mergeCell ref="D38:D42"/>
    <mergeCell ref="F25:F27"/>
    <mergeCell ref="G25:G27"/>
    <mergeCell ref="H38:H42"/>
    <mergeCell ref="F20:F22"/>
    <mergeCell ref="B15:B16"/>
    <mergeCell ref="D15:D16"/>
    <mergeCell ref="A38:A42"/>
    <mergeCell ref="C25:C29"/>
    <mergeCell ref="B20:B22"/>
    <mergeCell ref="C22:C23"/>
    <mergeCell ref="C31:C37"/>
    <mergeCell ref="B25:B27"/>
    <mergeCell ref="A31:A34"/>
    <mergeCell ref="A25:A27"/>
    <mergeCell ref="E76:E80"/>
    <mergeCell ref="C54:C57"/>
    <mergeCell ref="C38:C46"/>
    <mergeCell ref="D31:D34"/>
    <mergeCell ref="B31:B34"/>
    <mergeCell ref="B76:B80"/>
    <mergeCell ref="C65:C67"/>
    <mergeCell ref="E25:E27"/>
    <mergeCell ref="A64:A73"/>
    <mergeCell ref="F85:F89"/>
    <mergeCell ref="F31:F34"/>
    <mergeCell ref="C71:C73"/>
    <mergeCell ref="D52:I57"/>
    <mergeCell ref="H85:H89"/>
    <mergeCell ref="E85:E89"/>
    <mergeCell ref="D85:D89"/>
    <mergeCell ref="F47:F49"/>
    <mergeCell ref="E38:E42"/>
    <mergeCell ref="G85:G8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BreakPreview" zoomScale="70" zoomScaleNormal="85" zoomScaleSheetLayoutView="70" zoomScalePageLayoutView="0" workbookViewId="0" topLeftCell="A168">
      <selection activeCell="L179" sqref="L179"/>
    </sheetView>
  </sheetViews>
  <sheetFormatPr defaultColWidth="9.00390625" defaultRowHeight="12.75"/>
  <cols>
    <col min="1" max="1" width="6.00390625" style="147" customWidth="1"/>
    <col min="2" max="2" width="25.875" style="65" customWidth="1"/>
    <col min="3" max="3" width="7.125" style="46" customWidth="1"/>
    <col min="4" max="4" width="9.125" style="47" customWidth="1"/>
    <col min="5" max="5" width="7.875" style="48" customWidth="1"/>
    <col min="6" max="6" width="9.75390625" style="67" customWidth="1"/>
    <col min="7" max="7" width="5.625" style="67" customWidth="1"/>
    <col min="8" max="8" width="6.00390625" style="67" customWidth="1"/>
    <col min="9" max="9" width="8.375" style="375" customWidth="1"/>
    <col min="10" max="11" width="9.125" style="64" customWidth="1"/>
    <col min="12" max="12" width="11.75390625" style="64" bestFit="1" customWidth="1"/>
    <col min="13" max="16384" width="9.125" style="64" customWidth="1"/>
  </cols>
  <sheetData>
    <row r="1" spans="1:9" ht="71.25" customHeight="1">
      <c r="A1" s="575" t="s">
        <v>248</v>
      </c>
      <c r="B1" s="575"/>
      <c r="C1" s="575"/>
      <c r="D1" s="575"/>
      <c r="E1" s="575"/>
      <c r="F1" s="575"/>
      <c r="G1" s="575"/>
      <c r="H1" s="575"/>
      <c r="I1" s="575"/>
    </row>
    <row r="2" spans="1:9" ht="18.75">
      <c r="A2" s="403"/>
      <c r="B2" s="404"/>
      <c r="C2" s="405"/>
      <c r="D2" s="405"/>
      <c r="E2" s="406"/>
      <c r="F2" s="405"/>
      <c r="G2" s="405"/>
      <c r="H2" s="405"/>
      <c r="I2" s="407"/>
    </row>
    <row r="3" spans="1:9" ht="18.75">
      <c r="A3" s="590" t="s">
        <v>239</v>
      </c>
      <c r="B3" s="590"/>
      <c r="C3" s="590"/>
      <c r="D3" s="590"/>
      <c r="E3" s="590"/>
      <c r="F3" s="590"/>
      <c r="G3" s="590"/>
      <c r="H3" s="590"/>
      <c r="I3" s="590"/>
    </row>
    <row r="4" spans="1:9" ht="22.5" customHeight="1">
      <c r="A4" s="576" t="s">
        <v>183</v>
      </c>
      <c r="B4" s="576"/>
      <c r="C4" s="576"/>
      <c r="D4" s="576"/>
      <c r="E4" s="576"/>
      <c r="F4" s="576"/>
      <c r="G4" s="576"/>
      <c r="H4" s="576"/>
      <c r="I4" s="576"/>
    </row>
    <row r="5" spans="1:9" s="66" customFormat="1" ht="22.5" customHeight="1">
      <c r="A5" s="577" t="s">
        <v>184</v>
      </c>
      <c r="B5" s="577"/>
      <c r="C5" s="577"/>
      <c r="D5" s="577"/>
      <c r="E5" s="577"/>
      <c r="F5" s="577"/>
      <c r="G5" s="577"/>
      <c r="H5" s="577"/>
      <c r="I5" s="577"/>
    </row>
    <row r="6" spans="1:9" ht="21" customHeight="1" thickBot="1">
      <c r="A6" s="591" t="s">
        <v>230</v>
      </c>
      <c r="B6" s="591"/>
      <c r="C6" s="591"/>
      <c r="D6" s="591"/>
      <c r="E6" s="591"/>
      <c r="F6" s="591"/>
      <c r="G6" s="591"/>
      <c r="H6" s="591"/>
      <c r="I6" s="591"/>
    </row>
    <row r="7" spans="1:9" ht="15.75" customHeight="1">
      <c r="A7" s="148" t="s">
        <v>61</v>
      </c>
      <c r="B7" s="483" t="s">
        <v>63</v>
      </c>
      <c r="C7" s="483" t="s">
        <v>94</v>
      </c>
      <c r="D7" s="43" t="s">
        <v>64</v>
      </c>
      <c r="E7" s="581" t="s">
        <v>66</v>
      </c>
      <c r="F7" s="584" t="s">
        <v>67</v>
      </c>
      <c r="G7" s="585"/>
      <c r="H7" s="585"/>
      <c r="I7" s="586"/>
    </row>
    <row r="8" spans="1:9" ht="90" thickBot="1">
      <c r="A8" s="149" t="s">
        <v>62</v>
      </c>
      <c r="B8" s="562"/>
      <c r="C8" s="562"/>
      <c r="D8" s="2" t="s">
        <v>65</v>
      </c>
      <c r="E8" s="582"/>
      <c r="F8" s="578" t="s">
        <v>68</v>
      </c>
      <c r="G8" s="579"/>
      <c r="H8" s="579"/>
      <c r="I8" s="580"/>
    </row>
    <row r="9" spans="1:9" ht="18.75" customHeight="1" thickBot="1">
      <c r="A9" s="150"/>
      <c r="B9" s="484"/>
      <c r="C9" s="484"/>
      <c r="D9" s="44"/>
      <c r="E9" s="583"/>
      <c r="F9" s="45">
        <v>2014</v>
      </c>
      <c r="G9" s="45">
        <v>2015</v>
      </c>
      <c r="H9" s="45">
        <v>2016</v>
      </c>
      <c r="I9" s="45">
        <v>2017</v>
      </c>
    </row>
    <row r="10" spans="1:9" ht="26.25" customHeight="1" thickBot="1">
      <c r="A10" s="151"/>
      <c r="I10" s="48"/>
    </row>
    <row r="11" spans="1:9" ht="23.25" customHeight="1" thickBot="1">
      <c r="A11" s="152">
        <v>1</v>
      </c>
      <c r="B11" s="49">
        <v>2</v>
      </c>
      <c r="C11" s="50">
        <v>3</v>
      </c>
      <c r="D11" s="51">
        <v>4</v>
      </c>
      <c r="E11" s="52">
        <v>5</v>
      </c>
      <c r="F11" s="52">
        <v>6</v>
      </c>
      <c r="G11" s="52">
        <v>7</v>
      </c>
      <c r="H11" s="52"/>
      <c r="I11" s="52">
        <v>8</v>
      </c>
    </row>
    <row r="12" spans="1:9" ht="177" customHeight="1">
      <c r="A12" s="565" t="s">
        <v>1</v>
      </c>
      <c r="B12" s="40" t="s">
        <v>174</v>
      </c>
      <c r="C12" s="516" t="s">
        <v>165</v>
      </c>
      <c r="D12" s="60"/>
      <c r="E12" s="126"/>
      <c r="F12" s="8"/>
      <c r="G12" s="8"/>
      <c r="H12" s="8"/>
      <c r="I12" s="376"/>
    </row>
    <row r="13" spans="1:9" ht="33" customHeight="1">
      <c r="A13" s="566"/>
      <c r="B13" s="120" t="s">
        <v>99</v>
      </c>
      <c r="C13" s="505"/>
      <c r="D13" s="106">
        <v>2</v>
      </c>
      <c r="E13" s="129" t="s">
        <v>96</v>
      </c>
      <c r="F13" s="177">
        <v>0</v>
      </c>
      <c r="G13" s="177">
        <v>0</v>
      </c>
      <c r="H13" s="177">
        <v>0</v>
      </c>
      <c r="I13" s="377">
        <v>24</v>
      </c>
    </row>
    <row r="14" spans="1:9" ht="34.5" customHeight="1">
      <c r="A14" s="566"/>
      <c r="B14" s="587" t="s">
        <v>100</v>
      </c>
      <c r="C14" s="505"/>
      <c r="D14" s="118">
        <v>2</v>
      </c>
      <c r="E14" s="127" t="s">
        <v>97</v>
      </c>
      <c r="F14" s="178">
        <v>0</v>
      </c>
      <c r="G14" s="178">
        <v>0</v>
      </c>
      <c r="H14" s="178">
        <v>0</v>
      </c>
      <c r="I14" s="378">
        <v>36</v>
      </c>
    </row>
    <row r="15" spans="1:9" ht="27" customHeight="1">
      <c r="A15" s="566"/>
      <c r="B15" s="587"/>
      <c r="C15" s="505"/>
      <c r="D15" s="119">
        <v>1.25</v>
      </c>
      <c r="E15" s="128">
        <v>80</v>
      </c>
      <c r="F15" s="179">
        <v>0</v>
      </c>
      <c r="G15" s="179">
        <v>0</v>
      </c>
      <c r="H15" s="179">
        <v>0</v>
      </c>
      <c r="I15" s="379">
        <v>100</v>
      </c>
    </row>
    <row r="16" spans="1:9" ht="41.25" customHeight="1" thickBot="1">
      <c r="A16" s="566"/>
      <c r="B16" s="198" t="s">
        <v>101</v>
      </c>
      <c r="C16" s="505"/>
      <c r="D16" s="275">
        <v>0.5</v>
      </c>
      <c r="E16" s="126" t="s">
        <v>98</v>
      </c>
      <c r="F16" s="6">
        <v>0</v>
      </c>
      <c r="G16" s="6">
        <v>0</v>
      </c>
      <c r="H16" s="6">
        <v>0</v>
      </c>
      <c r="I16" s="380">
        <v>12</v>
      </c>
    </row>
    <row r="17" spans="1:9" ht="31.5" customHeight="1" thickBot="1">
      <c r="A17" s="289"/>
      <c r="B17" s="287" t="s">
        <v>163</v>
      </c>
      <c r="C17" s="232"/>
      <c r="D17" s="288"/>
      <c r="E17" s="50"/>
      <c r="F17" s="275">
        <f>SUM(F13:F16)</f>
        <v>0</v>
      </c>
      <c r="G17" s="275">
        <f>SUM(G13:G16)</f>
        <v>0</v>
      </c>
      <c r="H17" s="275">
        <f>H16+H15+H14+H13</f>
        <v>0</v>
      </c>
      <c r="I17" s="381">
        <f>SUM(I13:I16)</f>
        <v>172</v>
      </c>
    </row>
    <row r="18" spans="1:9" ht="31.5" customHeight="1">
      <c r="A18" s="567" t="s">
        <v>4</v>
      </c>
      <c r="B18" s="11" t="s">
        <v>133</v>
      </c>
      <c r="C18" s="516" t="s">
        <v>165</v>
      </c>
      <c r="D18" s="168"/>
      <c r="E18" s="171"/>
      <c r="F18" s="37"/>
      <c r="G18" s="37"/>
      <c r="H18" s="37"/>
      <c r="I18" s="382"/>
    </row>
    <row r="19" spans="1:9" ht="18" customHeight="1">
      <c r="A19" s="568"/>
      <c r="B19" s="120" t="s">
        <v>185</v>
      </c>
      <c r="C19" s="505"/>
      <c r="D19" s="122">
        <v>2.1</v>
      </c>
      <c r="E19" s="129">
        <v>4</v>
      </c>
      <c r="F19" s="377">
        <f>E19*D19</f>
        <v>8.4</v>
      </c>
      <c r="G19" s="177">
        <v>0</v>
      </c>
      <c r="H19" s="177">
        <v>0</v>
      </c>
      <c r="I19" s="377">
        <v>0</v>
      </c>
    </row>
    <row r="20" spans="1:9" ht="16.5" customHeight="1">
      <c r="A20" s="203"/>
      <c r="B20" s="120" t="s">
        <v>186</v>
      </c>
      <c r="C20" s="505"/>
      <c r="D20" s="122">
        <v>0.01</v>
      </c>
      <c r="E20" s="129">
        <v>795</v>
      </c>
      <c r="F20" s="377">
        <f>E20*D20</f>
        <v>7.95</v>
      </c>
      <c r="G20" s="177">
        <v>0</v>
      </c>
      <c r="H20" s="177">
        <v>0</v>
      </c>
      <c r="I20" s="377">
        <v>0</v>
      </c>
    </row>
    <row r="21" spans="1:9" ht="16.5" customHeight="1">
      <c r="A21" s="203"/>
      <c r="B21" s="120" t="s">
        <v>187</v>
      </c>
      <c r="C21" s="505"/>
      <c r="D21" s="122">
        <v>0.65</v>
      </c>
      <c r="E21" s="129">
        <v>74</v>
      </c>
      <c r="F21" s="377">
        <f>E21*D21</f>
        <v>48.1</v>
      </c>
      <c r="G21" s="177">
        <v>0</v>
      </c>
      <c r="H21" s="177">
        <v>0</v>
      </c>
      <c r="I21" s="377">
        <v>0</v>
      </c>
    </row>
    <row r="22" spans="1:9" ht="21" customHeight="1" thickBot="1">
      <c r="A22" s="203"/>
      <c r="B22" s="120" t="s">
        <v>188</v>
      </c>
      <c r="C22" s="505"/>
      <c r="D22" s="122">
        <v>0.015</v>
      </c>
      <c r="E22" s="129">
        <v>770</v>
      </c>
      <c r="F22" s="377">
        <f>E22*D22</f>
        <v>11.549999999999999</v>
      </c>
      <c r="G22" s="177">
        <v>0</v>
      </c>
      <c r="H22" s="177">
        <v>0</v>
      </c>
      <c r="I22" s="377">
        <v>0</v>
      </c>
    </row>
    <row r="23" spans="1:9" ht="16.5" customHeight="1" thickBot="1">
      <c r="A23" s="289"/>
      <c r="B23" s="287" t="s">
        <v>163</v>
      </c>
      <c r="C23" s="282"/>
      <c r="D23" s="290"/>
      <c r="E23" s="50"/>
      <c r="F23" s="275">
        <f>SUM(F19:F22)</f>
        <v>76</v>
      </c>
      <c r="G23" s="275">
        <f>G22+G21+G20+G19</f>
        <v>0</v>
      </c>
      <c r="H23" s="275">
        <f>H22+H21+H20+H19</f>
        <v>0</v>
      </c>
      <c r="I23" s="381">
        <f>I22+I21+I20+I19</f>
        <v>0</v>
      </c>
    </row>
    <row r="24" spans="1:9" ht="102" customHeight="1">
      <c r="A24" s="569" t="s">
        <v>69</v>
      </c>
      <c r="B24" s="40" t="s">
        <v>5</v>
      </c>
      <c r="C24" s="18"/>
      <c r="D24" s="68"/>
      <c r="E24" s="85"/>
      <c r="F24" s="7"/>
      <c r="G24" s="7"/>
      <c r="H24" s="7"/>
      <c r="I24" s="384"/>
    </row>
    <row r="25" spans="1:9" ht="15.75" customHeight="1">
      <c r="A25" s="570"/>
      <c r="B25" s="53" t="s">
        <v>70</v>
      </c>
      <c r="C25" s="54"/>
      <c r="D25" s="38"/>
      <c r="E25" s="86"/>
      <c r="F25" s="38"/>
      <c r="G25" s="38"/>
      <c r="H25" s="38"/>
      <c r="I25" s="385"/>
    </row>
    <row r="26" spans="1:9" ht="15" customHeight="1">
      <c r="A26" s="570"/>
      <c r="B26" s="123" t="s">
        <v>71</v>
      </c>
      <c r="C26" s="561" t="s">
        <v>166</v>
      </c>
      <c r="D26" s="106">
        <v>25</v>
      </c>
      <c r="E26" s="130">
        <v>1</v>
      </c>
      <c r="F26" s="106">
        <v>0</v>
      </c>
      <c r="G26" s="106">
        <v>0</v>
      </c>
      <c r="H26" s="106">
        <v>0</v>
      </c>
      <c r="I26" s="386">
        <v>25</v>
      </c>
    </row>
    <row r="27" spans="1:9" ht="15.75">
      <c r="A27" s="570"/>
      <c r="B27" s="123" t="s">
        <v>72</v>
      </c>
      <c r="C27" s="562"/>
      <c r="D27" s="106">
        <v>15</v>
      </c>
      <c r="E27" s="130">
        <v>1</v>
      </c>
      <c r="F27" s="106">
        <v>0</v>
      </c>
      <c r="G27" s="106">
        <v>0</v>
      </c>
      <c r="H27" s="106">
        <v>0</v>
      </c>
      <c r="I27" s="386">
        <v>15</v>
      </c>
    </row>
    <row r="28" spans="1:9" ht="15.75">
      <c r="A28" s="570"/>
      <c r="B28" s="123" t="s">
        <v>73</v>
      </c>
      <c r="C28" s="563"/>
      <c r="D28" s="106">
        <v>10</v>
      </c>
      <c r="E28" s="130">
        <v>1</v>
      </c>
      <c r="F28" s="106">
        <v>0</v>
      </c>
      <c r="G28" s="106">
        <v>0</v>
      </c>
      <c r="H28" s="106">
        <v>0</v>
      </c>
      <c r="I28" s="386">
        <v>10</v>
      </c>
    </row>
    <row r="29" spans="1:9" ht="15.75">
      <c r="A29" s="570"/>
      <c r="B29" s="123"/>
      <c r="C29" s="124"/>
      <c r="D29" s="106"/>
      <c r="E29" s="130"/>
      <c r="F29" s="106"/>
      <c r="G29" s="106"/>
      <c r="H29" s="106"/>
      <c r="I29" s="386"/>
    </row>
    <row r="30" spans="1:9" ht="15.75">
      <c r="A30" s="570"/>
      <c r="B30" s="123" t="s">
        <v>74</v>
      </c>
      <c r="C30" s="561" t="s">
        <v>177</v>
      </c>
      <c r="D30" s="108"/>
      <c r="E30" s="131"/>
      <c r="F30" s="108"/>
      <c r="G30" s="108"/>
      <c r="H30" s="108"/>
      <c r="I30" s="387"/>
    </row>
    <row r="31" spans="1:9" ht="15.75">
      <c r="A31" s="570"/>
      <c r="B31" s="123" t="s">
        <v>71</v>
      </c>
      <c r="C31" s="562"/>
      <c r="D31" s="106">
        <v>25</v>
      </c>
      <c r="E31" s="130">
        <v>1</v>
      </c>
      <c r="F31" s="106">
        <v>0</v>
      </c>
      <c r="G31" s="106">
        <v>0</v>
      </c>
      <c r="H31" s="106">
        <v>0</v>
      </c>
      <c r="I31" s="386">
        <v>25</v>
      </c>
    </row>
    <row r="32" spans="1:9" ht="15.75">
      <c r="A32" s="570"/>
      <c r="B32" s="123" t="s">
        <v>72</v>
      </c>
      <c r="C32" s="562"/>
      <c r="D32" s="106">
        <v>15</v>
      </c>
      <c r="E32" s="130">
        <v>1</v>
      </c>
      <c r="F32" s="106">
        <v>0</v>
      </c>
      <c r="G32" s="106">
        <v>0</v>
      </c>
      <c r="H32" s="106">
        <v>0</v>
      </c>
      <c r="I32" s="386">
        <v>15</v>
      </c>
    </row>
    <row r="33" spans="1:9" ht="15.75">
      <c r="A33" s="570"/>
      <c r="B33" s="123" t="s">
        <v>73</v>
      </c>
      <c r="C33" s="563"/>
      <c r="D33" s="106">
        <v>10</v>
      </c>
      <c r="E33" s="130">
        <v>1</v>
      </c>
      <c r="F33" s="106">
        <v>0</v>
      </c>
      <c r="G33" s="106">
        <v>0</v>
      </c>
      <c r="H33" s="106">
        <v>0</v>
      </c>
      <c r="I33" s="386">
        <v>10</v>
      </c>
    </row>
    <row r="34" spans="1:9" ht="15.75">
      <c r="A34" s="570"/>
      <c r="B34" s="123"/>
      <c r="C34" s="124"/>
      <c r="D34" s="106"/>
      <c r="E34" s="130"/>
      <c r="F34" s="106"/>
      <c r="G34" s="106"/>
      <c r="H34" s="106"/>
      <c r="I34" s="386"/>
    </row>
    <row r="35" spans="1:9" ht="15.75">
      <c r="A35" s="570"/>
      <c r="B35" s="123" t="s">
        <v>75</v>
      </c>
      <c r="C35" s="561" t="s">
        <v>177</v>
      </c>
      <c r="D35" s="108"/>
      <c r="E35" s="131"/>
      <c r="F35" s="108"/>
      <c r="G35" s="108"/>
      <c r="H35" s="108"/>
      <c r="I35" s="387"/>
    </row>
    <row r="36" spans="1:9" ht="15.75">
      <c r="A36" s="570"/>
      <c r="B36" s="123" t="s">
        <v>71</v>
      </c>
      <c r="C36" s="562"/>
      <c r="D36" s="106">
        <v>25</v>
      </c>
      <c r="E36" s="130">
        <v>1</v>
      </c>
      <c r="F36" s="106">
        <v>0</v>
      </c>
      <c r="G36" s="106">
        <v>0</v>
      </c>
      <c r="H36" s="106">
        <v>0</v>
      </c>
      <c r="I36" s="386">
        <v>25</v>
      </c>
    </row>
    <row r="37" spans="1:9" ht="15.75">
      <c r="A37" s="570"/>
      <c r="B37" s="123" t="s">
        <v>72</v>
      </c>
      <c r="C37" s="562"/>
      <c r="D37" s="106">
        <v>15</v>
      </c>
      <c r="E37" s="130">
        <v>1</v>
      </c>
      <c r="F37" s="106">
        <v>0</v>
      </c>
      <c r="G37" s="106">
        <v>0</v>
      </c>
      <c r="H37" s="106">
        <v>0</v>
      </c>
      <c r="I37" s="386">
        <v>15</v>
      </c>
    </row>
    <row r="38" spans="1:9" ht="19.5" customHeight="1" thickBot="1">
      <c r="A38" s="571"/>
      <c r="B38" s="125" t="s">
        <v>73</v>
      </c>
      <c r="C38" s="484"/>
      <c r="D38" s="112">
        <v>10</v>
      </c>
      <c r="E38" s="132">
        <v>1</v>
      </c>
      <c r="F38" s="112">
        <v>0</v>
      </c>
      <c r="G38" s="112">
        <v>0</v>
      </c>
      <c r="H38" s="112">
        <v>0</v>
      </c>
      <c r="I38" s="388">
        <v>10</v>
      </c>
    </row>
    <row r="39" spans="1:9" ht="36" customHeight="1" thickBot="1">
      <c r="A39" s="291"/>
      <c r="B39" s="292" t="s">
        <v>163</v>
      </c>
      <c r="C39" s="293"/>
      <c r="D39" s="288"/>
      <c r="E39" s="52"/>
      <c r="F39" s="32">
        <f>SUM(F26:F38)</f>
        <v>0</v>
      </c>
      <c r="G39" s="38">
        <f>SUM(G26:G38)</f>
        <v>0</v>
      </c>
      <c r="H39" s="275">
        <f>H38+H37+H36+H33+H32+H31+H28+H27+H26</f>
        <v>0</v>
      </c>
      <c r="I39" s="381">
        <f>SUM(I26:I38)</f>
        <v>150</v>
      </c>
    </row>
    <row r="40" spans="1:9" ht="85.5" customHeight="1">
      <c r="A40" s="572" t="s">
        <v>6</v>
      </c>
      <c r="B40" s="40" t="s">
        <v>8</v>
      </c>
      <c r="C40" s="18" t="s">
        <v>165</v>
      </c>
      <c r="D40" s="7"/>
      <c r="E40" s="133"/>
      <c r="F40" s="36"/>
      <c r="G40" s="37"/>
      <c r="H40" s="69"/>
      <c r="I40" s="389"/>
    </row>
    <row r="41" spans="1:9" ht="25.5" customHeight="1">
      <c r="A41" s="573"/>
      <c r="B41" s="123" t="s">
        <v>71</v>
      </c>
      <c r="C41" s="4"/>
      <c r="D41" s="38">
        <v>50</v>
      </c>
      <c r="E41" s="130">
        <v>1</v>
      </c>
      <c r="F41" s="177">
        <v>0</v>
      </c>
      <c r="G41" s="177">
        <v>0</v>
      </c>
      <c r="H41" s="177">
        <v>0</v>
      </c>
      <c r="I41" s="377">
        <v>50</v>
      </c>
    </row>
    <row r="42" spans="1:9" ht="24" customHeight="1">
      <c r="A42" s="573"/>
      <c r="B42" s="123" t="s">
        <v>72</v>
      </c>
      <c r="C42" s="4"/>
      <c r="D42" s="38">
        <v>35</v>
      </c>
      <c r="E42" s="130">
        <v>1</v>
      </c>
      <c r="F42" s="177">
        <v>0</v>
      </c>
      <c r="G42" s="177">
        <v>0</v>
      </c>
      <c r="H42" s="177">
        <v>0</v>
      </c>
      <c r="I42" s="377">
        <v>35</v>
      </c>
    </row>
    <row r="43" spans="1:9" ht="30" customHeight="1" thickBot="1">
      <c r="A43" s="574"/>
      <c r="B43" s="125" t="s">
        <v>73</v>
      </c>
      <c r="C43" s="5"/>
      <c r="D43" s="39">
        <v>15</v>
      </c>
      <c r="E43" s="132">
        <v>1</v>
      </c>
      <c r="F43" s="180">
        <v>0</v>
      </c>
      <c r="G43" s="180">
        <v>0</v>
      </c>
      <c r="H43" s="180">
        <v>0</v>
      </c>
      <c r="I43" s="383">
        <v>15</v>
      </c>
    </row>
    <row r="44" spans="1:9" ht="32.25" customHeight="1" thickBot="1">
      <c r="A44" s="294"/>
      <c r="B44" s="292" t="s">
        <v>163</v>
      </c>
      <c r="C44" s="282"/>
      <c r="D44" s="288"/>
      <c r="E44" s="52"/>
      <c r="F44" s="31">
        <f>SUM(F41:F43)</f>
        <v>0</v>
      </c>
      <c r="G44" s="31">
        <f>SUM(G41:G43)</f>
        <v>0</v>
      </c>
      <c r="H44" s="31">
        <f>H43+H42+H41</f>
        <v>0</v>
      </c>
      <c r="I44" s="390">
        <f>SUM(I41:I43)</f>
        <v>100</v>
      </c>
    </row>
    <row r="45" spans="1:9" ht="51.75" customHeight="1">
      <c r="A45" s="564" t="s">
        <v>56</v>
      </c>
      <c r="B45" s="40" t="s">
        <v>9</v>
      </c>
      <c r="C45" s="548" t="s">
        <v>166</v>
      </c>
      <c r="D45" s="7"/>
      <c r="E45" s="276"/>
      <c r="F45" s="36"/>
      <c r="G45" s="36"/>
      <c r="H45" s="36"/>
      <c r="I45" s="382"/>
    </row>
    <row r="46" spans="1:9" ht="65.25" customHeight="1">
      <c r="A46" s="559"/>
      <c r="B46" s="123" t="s">
        <v>231</v>
      </c>
      <c r="C46" s="545"/>
      <c r="D46" s="106">
        <v>12.7</v>
      </c>
      <c r="E46" s="160">
        <v>1</v>
      </c>
      <c r="F46" s="177">
        <v>0</v>
      </c>
      <c r="G46" s="177">
        <v>0</v>
      </c>
      <c r="H46" s="177">
        <v>0</v>
      </c>
      <c r="I46" s="377">
        <v>12.7</v>
      </c>
    </row>
    <row r="47" spans="1:9" ht="15.75">
      <c r="A47" s="559"/>
      <c r="B47" s="123" t="s">
        <v>77</v>
      </c>
      <c r="C47" s="545"/>
      <c r="D47" s="106">
        <v>0.16</v>
      </c>
      <c r="E47" s="160">
        <v>10</v>
      </c>
      <c r="F47" s="177">
        <v>0</v>
      </c>
      <c r="G47" s="177">
        <v>0</v>
      </c>
      <c r="H47" s="177">
        <v>0</v>
      </c>
      <c r="I47" s="377">
        <v>1.6</v>
      </c>
    </row>
    <row r="48" spans="1:9" ht="15.75">
      <c r="A48" s="559"/>
      <c r="B48" s="123" t="s">
        <v>78</v>
      </c>
      <c r="C48" s="545"/>
      <c r="D48" s="108"/>
      <c r="E48" s="131"/>
      <c r="F48" s="108"/>
      <c r="G48" s="108"/>
      <c r="H48" s="108"/>
      <c r="I48" s="387"/>
    </row>
    <row r="49" spans="1:9" ht="15.75">
      <c r="A49" s="559"/>
      <c r="B49" s="123" t="s">
        <v>79</v>
      </c>
      <c r="C49" s="545"/>
      <c r="D49" s="106">
        <v>8.5</v>
      </c>
      <c r="E49" s="160">
        <v>1</v>
      </c>
      <c r="F49" s="177">
        <v>0</v>
      </c>
      <c r="G49" s="177">
        <v>0</v>
      </c>
      <c r="H49" s="177">
        <v>0</v>
      </c>
      <c r="I49" s="377">
        <v>8.5</v>
      </c>
    </row>
    <row r="50" spans="1:9" ht="15.75">
      <c r="A50" s="559"/>
      <c r="B50" s="123" t="s">
        <v>80</v>
      </c>
      <c r="C50" s="545"/>
      <c r="D50" s="106">
        <v>5.5</v>
      </c>
      <c r="E50" s="160">
        <v>1</v>
      </c>
      <c r="F50" s="177">
        <v>0</v>
      </c>
      <c r="G50" s="177">
        <v>0</v>
      </c>
      <c r="H50" s="177">
        <v>0</v>
      </c>
      <c r="I50" s="377">
        <v>5.5</v>
      </c>
    </row>
    <row r="51" spans="1:9" ht="15.75">
      <c r="A51" s="559"/>
      <c r="B51" s="123" t="s">
        <v>81</v>
      </c>
      <c r="C51" s="545"/>
      <c r="D51" s="106">
        <v>3.5</v>
      </c>
      <c r="E51" s="160">
        <v>1</v>
      </c>
      <c r="F51" s="177">
        <v>0</v>
      </c>
      <c r="G51" s="177">
        <v>0</v>
      </c>
      <c r="H51" s="177">
        <v>0</v>
      </c>
      <c r="I51" s="377">
        <v>3.5</v>
      </c>
    </row>
    <row r="52" spans="1:9" ht="16.5" thickBot="1">
      <c r="A52" s="560"/>
      <c r="B52" s="125" t="s">
        <v>82</v>
      </c>
      <c r="C52" s="558"/>
      <c r="D52" s="112">
        <v>0.8</v>
      </c>
      <c r="E52" s="132">
        <v>4</v>
      </c>
      <c r="F52" s="180">
        <v>0</v>
      </c>
      <c r="G52" s="180">
        <v>0</v>
      </c>
      <c r="H52" s="180">
        <v>0</v>
      </c>
      <c r="I52" s="383">
        <v>3.2</v>
      </c>
    </row>
    <row r="53" spans="1:9" ht="16.5" thickBot="1">
      <c r="A53" s="286"/>
      <c r="B53" s="292" t="s">
        <v>163</v>
      </c>
      <c r="C53" s="282"/>
      <c r="D53" s="288"/>
      <c r="E53" s="52"/>
      <c r="F53" s="31">
        <f>SUM(F46:F52)</f>
        <v>0</v>
      </c>
      <c r="G53" s="31">
        <f>SUM(G46:G52)</f>
        <v>0</v>
      </c>
      <c r="H53" s="31">
        <f>H52+H51+H50+H49+H47+H46</f>
        <v>0</v>
      </c>
      <c r="I53" s="381">
        <f>SUM(I46:I52)</f>
        <v>35</v>
      </c>
    </row>
    <row r="54" spans="1:9" ht="214.5" customHeight="1">
      <c r="A54" s="155" t="s">
        <v>10</v>
      </c>
      <c r="B54" s="40" t="s">
        <v>12</v>
      </c>
      <c r="C54" s="588" t="s">
        <v>165</v>
      </c>
      <c r="D54" s="7"/>
      <c r="E54" s="134"/>
      <c r="F54" s="24"/>
      <c r="G54" s="24"/>
      <c r="H54" s="24"/>
      <c r="I54" s="384"/>
    </row>
    <row r="55" spans="1:9" ht="15.75">
      <c r="A55" s="153"/>
      <c r="B55" s="123" t="s">
        <v>189</v>
      </c>
      <c r="C55" s="589"/>
      <c r="D55" s="139">
        <v>0.02</v>
      </c>
      <c r="E55" s="186">
        <v>150</v>
      </c>
      <c r="F55" s="139">
        <v>0</v>
      </c>
      <c r="G55" s="139">
        <v>0</v>
      </c>
      <c r="H55" s="139">
        <v>0</v>
      </c>
      <c r="I55" s="391">
        <v>3</v>
      </c>
    </row>
    <row r="56" spans="1:9" ht="15.75">
      <c r="A56" s="153"/>
      <c r="B56" s="123" t="s">
        <v>190</v>
      </c>
      <c r="C56" s="589"/>
      <c r="D56" s="139"/>
      <c r="E56" s="186"/>
      <c r="F56" s="139"/>
      <c r="G56" s="139"/>
      <c r="H56" s="139"/>
      <c r="I56" s="391"/>
    </row>
    <row r="57" spans="1:9" ht="15.75">
      <c r="A57" s="153"/>
      <c r="B57" s="123" t="s">
        <v>83</v>
      </c>
      <c r="C57" s="589"/>
      <c r="D57" s="140">
        <v>5</v>
      </c>
      <c r="E57" s="187" t="s">
        <v>147</v>
      </c>
      <c r="F57" s="140">
        <v>0</v>
      </c>
      <c r="G57" s="140">
        <v>0</v>
      </c>
      <c r="H57" s="140">
        <v>0</v>
      </c>
      <c r="I57" s="392">
        <v>50</v>
      </c>
    </row>
    <row r="58" spans="1:9" ht="15.75">
      <c r="A58" s="153"/>
      <c r="B58" s="123" t="s">
        <v>84</v>
      </c>
      <c r="C58" s="589"/>
      <c r="D58" s="139">
        <v>2.5</v>
      </c>
      <c r="E58" s="186" t="s">
        <v>147</v>
      </c>
      <c r="F58" s="139">
        <v>0</v>
      </c>
      <c r="G58" s="139">
        <v>0</v>
      </c>
      <c r="H58" s="139">
        <v>0</v>
      </c>
      <c r="I58" s="391">
        <v>25</v>
      </c>
    </row>
    <row r="59" spans="1:9" ht="15.75">
      <c r="A59" s="153"/>
      <c r="B59" s="123" t="s">
        <v>81</v>
      </c>
      <c r="C59" s="589"/>
      <c r="D59" s="139">
        <v>1</v>
      </c>
      <c r="E59" s="186" t="s">
        <v>147</v>
      </c>
      <c r="F59" s="139">
        <v>0</v>
      </c>
      <c r="G59" s="139">
        <v>0</v>
      </c>
      <c r="H59" s="139">
        <v>0</v>
      </c>
      <c r="I59" s="391">
        <v>10</v>
      </c>
    </row>
    <row r="60" spans="1:9" ht="15.75">
      <c r="A60" s="153"/>
      <c r="B60" s="123" t="s">
        <v>240</v>
      </c>
      <c r="C60" s="589"/>
      <c r="D60" s="139">
        <v>1.5</v>
      </c>
      <c r="E60" s="186">
        <v>1</v>
      </c>
      <c r="F60" s="139">
        <v>0</v>
      </c>
      <c r="G60" s="139">
        <v>0</v>
      </c>
      <c r="H60" s="139">
        <v>0</v>
      </c>
      <c r="I60" s="391">
        <v>1.5</v>
      </c>
    </row>
    <row r="61" spans="1:9" ht="15.75">
      <c r="A61" s="153"/>
      <c r="B61" s="123" t="s">
        <v>240</v>
      </c>
      <c r="C61" s="589"/>
      <c r="D61" s="139">
        <v>1</v>
      </c>
      <c r="E61" s="186">
        <v>1</v>
      </c>
      <c r="F61" s="139">
        <v>0</v>
      </c>
      <c r="G61" s="139">
        <v>0</v>
      </c>
      <c r="H61" s="139">
        <v>0</v>
      </c>
      <c r="I61" s="391">
        <v>1</v>
      </c>
    </row>
    <row r="62" spans="1:9" ht="32.25" customHeight="1">
      <c r="A62" s="153"/>
      <c r="B62" s="123" t="s">
        <v>85</v>
      </c>
      <c r="C62" s="589"/>
      <c r="D62" s="139">
        <v>0.1</v>
      </c>
      <c r="E62" s="186">
        <v>5</v>
      </c>
      <c r="F62" s="139">
        <v>0</v>
      </c>
      <c r="G62" s="139">
        <v>0</v>
      </c>
      <c r="H62" s="139">
        <v>0</v>
      </c>
      <c r="I62" s="391">
        <v>0.5</v>
      </c>
    </row>
    <row r="63" spans="1:9" ht="81" customHeight="1" thickBot="1">
      <c r="A63" s="158"/>
      <c r="B63" s="138" t="s">
        <v>86</v>
      </c>
      <c r="C63" s="56" t="s">
        <v>167</v>
      </c>
      <c r="D63" s="141">
        <v>25</v>
      </c>
      <c r="E63" s="188">
        <v>1</v>
      </c>
      <c r="F63" s="141">
        <v>0</v>
      </c>
      <c r="G63" s="141">
        <v>0</v>
      </c>
      <c r="H63" s="141">
        <v>0</v>
      </c>
      <c r="I63" s="393">
        <v>25</v>
      </c>
    </row>
    <row r="64" spans="1:9" ht="17.25" customHeight="1" thickBot="1" thickTop="1">
      <c r="A64" s="295"/>
      <c r="B64" s="296" t="s">
        <v>163</v>
      </c>
      <c r="C64" s="297"/>
      <c r="D64" s="298"/>
      <c r="E64" s="299"/>
      <c r="F64" s="277">
        <f>SUM(F55:F63)</f>
        <v>0</v>
      </c>
      <c r="G64" s="277">
        <f>SUM(G55:G63)</f>
        <v>0</v>
      </c>
      <c r="H64" s="374">
        <f>H63+H62+H61+H60+H59+H58+H57+H55</f>
        <v>0</v>
      </c>
      <c r="I64" s="394">
        <f>SUM(I55:I63)</f>
        <v>116</v>
      </c>
    </row>
    <row r="65" spans="1:9" ht="99" customHeight="1" thickTop="1">
      <c r="A65" s="554" t="s">
        <v>58</v>
      </c>
      <c r="B65" s="57" t="s">
        <v>13</v>
      </c>
      <c r="C65" s="556" t="s">
        <v>167</v>
      </c>
      <c r="D65" s="58"/>
      <c r="E65" s="135"/>
      <c r="F65" s="58"/>
      <c r="G65" s="58"/>
      <c r="H65" s="58"/>
      <c r="I65" s="395"/>
    </row>
    <row r="66" spans="1:9" ht="24" customHeight="1">
      <c r="A66" s="554"/>
      <c r="B66" s="142" t="s">
        <v>132</v>
      </c>
      <c r="C66" s="556"/>
      <c r="D66" s="143">
        <v>1.5</v>
      </c>
      <c r="E66" s="144">
        <v>1</v>
      </c>
      <c r="F66" s="143">
        <v>0</v>
      </c>
      <c r="G66" s="143">
        <v>0</v>
      </c>
      <c r="H66" s="143">
        <v>0</v>
      </c>
      <c r="I66" s="396">
        <v>1.5</v>
      </c>
    </row>
    <row r="67" spans="1:9" ht="24" customHeight="1">
      <c r="A67" s="554"/>
      <c r="B67" s="142" t="s">
        <v>77</v>
      </c>
      <c r="C67" s="556"/>
      <c r="D67" s="143">
        <v>0.16</v>
      </c>
      <c r="E67" s="144">
        <v>10</v>
      </c>
      <c r="F67" s="143">
        <v>0</v>
      </c>
      <c r="G67" s="143">
        <v>0</v>
      </c>
      <c r="H67" s="143">
        <v>0</v>
      </c>
      <c r="I67" s="396">
        <v>1.6</v>
      </c>
    </row>
    <row r="68" spans="1:9" ht="22.5" customHeight="1">
      <c r="A68" s="554"/>
      <c r="B68" s="142" t="s">
        <v>78</v>
      </c>
      <c r="C68" s="556"/>
      <c r="D68" s="145"/>
      <c r="E68" s="146"/>
      <c r="F68" s="145"/>
      <c r="G68" s="145"/>
      <c r="H68" s="145"/>
      <c r="I68" s="397"/>
    </row>
    <row r="69" spans="1:9" ht="22.5" customHeight="1">
      <c r="A69" s="554"/>
      <c r="B69" s="142" t="s">
        <v>79</v>
      </c>
      <c r="C69" s="556"/>
      <c r="D69" s="143">
        <v>8.5</v>
      </c>
      <c r="E69" s="144">
        <v>1</v>
      </c>
      <c r="F69" s="143">
        <v>0</v>
      </c>
      <c r="G69" s="143">
        <v>0</v>
      </c>
      <c r="H69" s="143">
        <v>0</v>
      </c>
      <c r="I69" s="396">
        <v>8.5</v>
      </c>
    </row>
    <row r="70" spans="1:9" ht="23.25" customHeight="1">
      <c r="A70" s="554"/>
      <c r="B70" s="142" t="s">
        <v>80</v>
      </c>
      <c r="C70" s="556"/>
      <c r="D70" s="143">
        <v>5.5</v>
      </c>
      <c r="E70" s="144">
        <v>1</v>
      </c>
      <c r="F70" s="143">
        <v>0</v>
      </c>
      <c r="G70" s="143">
        <v>0</v>
      </c>
      <c r="H70" s="143">
        <v>0</v>
      </c>
      <c r="I70" s="396">
        <v>5.5</v>
      </c>
    </row>
    <row r="71" spans="1:9" ht="21" customHeight="1">
      <c r="A71" s="554"/>
      <c r="B71" s="142" t="s">
        <v>81</v>
      </c>
      <c r="C71" s="556"/>
      <c r="D71" s="143">
        <v>3.5</v>
      </c>
      <c r="E71" s="144">
        <v>1</v>
      </c>
      <c r="F71" s="143">
        <v>0</v>
      </c>
      <c r="G71" s="143">
        <v>0</v>
      </c>
      <c r="H71" s="143">
        <v>0</v>
      </c>
      <c r="I71" s="396">
        <v>3.5</v>
      </c>
    </row>
    <row r="72" spans="1:9" ht="54.75" customHeight="1">
      <c r="A72" s="554"/>
      <c r="B72" s="142" t="s">
        <v>191</v>
      </c>
      <c r="C72" s="556"/>
      <c r="D72" s="143">
        <v>0.8</v>
      </c>
      <c r="E72" s="144">
        <v>4</v>
      </c>
      <c r="F72" s="143">
        <v>0</v>
      </c>
      <c r="G72" s="143">
        <v>0</v>
      </c>
      <c r="H72" s="143">
        <v>0</v>
      </c>
      <c r="I72" s="396">
        <v>3.2</v>
      </c>
    </row>
    <row r="73" spans="1:9" ht="21.75" customHeight="1">
      <c r="A73" s="555"/>
      <c r="B73" s="142" t="s">
        <v>131</v>
      </c>
      <c r="C73" s="557"/>
      <c r="D73" s="143">
        <v>0.1</v>
      </c>
      <c r="E73" s="144">
        <v>50</v>
      </c>
      <c r="F73" s="143">
        <v>0</v>
      </c>
      <c r="G73" s="143">
        <v>0</v>
      </c>
      <c r="H73" s="143">
        <v>0</v>
      </c>
      <c r="I73" s="396">
        <v>5</v>
      </c>
    </row>
    <row r="74" spans="1:9" ht="25.5" customHeight="1">
      <c r="A74" s="300"/>
      <c r="B74" s="301" t="s">
        <v>163</v>
      </c>
      <c r="C74" s="302"/>
      <c r="D74" s="172"/>
      <c r="E74" s="303"/>
      <c r="F74" s="143">
        <f>SUM(F66:F73)</f>
        <v>0</v>
      </c>
      <c r="G74" s="143">
        <f>SUM(G66:G73)</f>
        <v>0</v>
      </c>
      <c r="H74" s="143">
        <f>H73+H72+H71+H70+H69+H67+H66</f>
        <v>0</v>
      </c>
      <c r="I74" s="396">
        <f>SUM(I66:I73)</f>
        <v>28.8</v>
      </c>
    </row>
    <row r="75" spans="1:9" ht="72.75" customHeight="1">
      <c r="A75" s="559" t="s">
        <v>14</v>
      </c>
      <c r="B75" s="10" t="s">
        <v>15</v>
      </c>
      <c r="C75" s="545" t="s">
        <v>177</v>
      </c>
      <c r="D75" s="25"/>
      <c r="E75" s="134"/>
      <c r="F75" s="25"/>
      <c r="G75" s="25"/>
      <c r="H75" s="25"/>
      <c r="I75" s="398"/>
    </row>
    <row r="76" spans="1:9" ht="30.75" customHeight="1">
      <c r="A76" s="559"/>
      <c r="B76" s="123" t="s">
        <v>155</v>
      </c>
      <c r="C76" s="545"/>
      <c r="D76" s="106">
        <v>4</v>
      </c>
      <c r="E76" s="160" t="s">
        <v>87</v>
      </c>
      <c r="F76" s="177">
        <v>0</v>
      </c>
      <c r="G76" s="177">
        <v>0</v>
      </c>
      <c r="H76" s="177">
        <v>0</v>
      </c>
      <c r="I76" s="377">
        <v>16</v>
      </c>
    </row>
    <row r="77" spans="1:9" ht="43.5" customHeight="1">
      <c r="A77" s="559"/>
      <c r="B77" s="123" t="s">
        <v>192</v>
      </c>
      <c r="C77" s="545"/>
      <c r="D77" s="106">
        <v>0.9</v>
      </c>
      <c r="E77" s="160">
        <v>18</v>
      </c>
      <c r="F77" s="177">
        <v>0</v>
      </c>
      <c r="G77" s="177">
        <v>0</v>
      </c>
      <c r="H77" s="177">
        <v>0</v>
      </c>
      <c r="I77" s="377">
        <v>16.2</v>
      </c>
    </row>
    <row r="78" spans="1:9" ht="67.5" customHeight="1">
      <c r="A78" s="559"/>
      <c r="B78" s="123" t="s">
        <v>195</v>
      </c>
      <c r="C78" s="545"/>
      <c r="D78" s="500">
        <f>I78/400</f>
        <v>0.003</v>
      </c>
      <c r="E78" s="160" t="s">
        <v>260</v>
      </c>
      <c r="F78" s="177">
        <v>0</v>
      </c>
      <c r="G78" s="177">
        <v>0</v>
      </c>
      <c r="H78" s="177">
        <v>0</v>
      </c>
      <c r="I78" s="377">
        <v>1.2</v>
      </c>
    </row>
    <row r="79" spans="1:9" ht="18.75" customHeight="1">
      <c r="A79" s="559"/>
      <c r="B79" s="123" t="s">
        <v>194</v>
      </c>
      <c r="C79" s="545"/>
      <c r="D79" s="106">
        <v>0.3</v>
      </c>
      <c r="E79" s="160" t="s">
        <v>88</v>
      </c>
      <c r="F79" s="177">
        <v>0</v>
      </c>
      <c r="G79" s="177">
        <v>0</v>
      </c>
      <c r="H79" s="177">
        <v>0</v>
      </c>
      <c r="I79" s="377">
        <v>30</v>
      </c>
    </row>
    <row r="80" spans="1:9" ht="27.75" customHeight="1">
      <c r="A80" s="559"/>
      <c r="B80" s="123" t="s">
        <v>196</v>
      </c>
      <c r="C80" s="545"/>
      <c r="D80" s="183">
        <v>0.002</v>
      </c>
      <c r="E80" s="160" t="s">
        <v>88</v>
      </c>
      <c r="F80" s="177">
        <v>0</v>
      </c>
      <c r="G80" s="177">
        <v>0</v>
      </c>
      <c r="H80" s="177">
        <v>0</v>
      </c>
      <c r="I80" s="377">
        <v>2</v>
      </c>
    </row>
    <row r="81" spans="1:9" ht="30.75" customHeight="1" thickBot="1">
      <c r="A81" s="560"/>
      <c r="B81" s="125" t="s">
        <v>193</v>
      </c>
      <c r="C81" s="558"/>
      <c r="D81" s="112">
        <v>0.03</v>
      </c>
      <c r="E81" s="161" t="s">
        <v>89</v>
      </c>
      <c r="F81" s="180">
        <v>0</v>
      </c>
      <c r="G81" s="180">
        <v>0</v>
      </c>
      <c r="H81" s="180">
        <v>0</v>
      </c>
      <c r="I81" s="383">
        <v>1.5</v>
      </c>
    </row>
    <row r="82" spans="1:9" ht="30.75" customHeight="1" thickBot="1">
      <c r="A82" s="286"/>
      <c r="B82" s="292" t="s">
        <v>163</v>
      </c>
      <c r="C82" s="282"/>
      <c r="D82" s="288"/>
      <c r="E82" s="52"/>
      <c r="F82" s="275">
        <f>SUM(F76:F81)</f>
        <v>0</v>
      </c>
      <c r="G82" s="275">
        <f>SUM(G76:G81)</f>
        <v>0</v>
      </c>
      <c r="H82" s="275">
        <f>H81+H80+H79+H78+H77+H76</f>
        <v>0</v>
      </c>
      <c r="I82" s="381">
        <f>SUM(I76:I81)</f>
        <v>66.9</v>
      </c>
    </row>
    <row r="83" spans="1:9" ht="80.25" customHeight="1">
      <c r="A83" s="155" t="s">
        <v>16</v>
      </c>
      <c r="B83" s="40" t="s">
        <v>17</v>
      </c>
      <c r="C83" s="548" t="s">
        <v>166</v>
      </c>
      <c r="D83" s="7"/>
      <c r="E83" s="133"/>
      <c r="F83" s="7"/>
      <c r="G83" s="7"/>
      <c r="H83" s="7"/>
      <c r="I83" s="384"/>
    </row>
    <row r="84" spans="1:9" ht="38.25" customHeight="1">
      <c r="A84" s="153"/>
      <c r="B84" s="123" t="s">
        <v>197</v>
      </c>
      <c r="C84" s="545"/>
      <c r="D84" s="106">
        <v>0.65</v>
      </c>
      <c r="E84" s="160" t="s">
        <v>118</v>
      </c>
      <c r="F84" s="177">
        <v>0</v>
      </c>
      <c r="G84" s="177">
        <v>0</v>
      </c>
      <c r="H84" s="177">
        <v>0</v>
      </c>
      <c r="I84" s="377">
        <v>78</v>
      </c>
    </row>
    <row r="85" spans="1:9" ht="23.25" customHeight="1">
      <c r="A85" s="153"/>
      <c r="B85" s="123" t="s">
        <v>198</v>
      </c>
      <c r="C85" s="545"/>
      <c r="D85" s="108"/>
      <c r="E85" s="131"/>
      <c r="F85" s="108"/>
      <c r="G85" s="108"/>
      <c r="H85" s="108"/>
      <c r="I85" s="387"/>
    </row>
    <row r="86" spans="1:9" ht="20.25" customHeight="1">
      <c r="A86" s="153"/>
      <c r="B86" s="123" t="s">
        <v>199</v>
      </c>
      <c r="C86" s="545"/>
      <c r="D86" s="106">
        <v>0.3</v>
      </c>
      <c r="E86" s="160" t="s">
        <v>110</v>
      </c>
      <c r="F86" s="177">
        <v>0</v>
      </c>
      <c r="G86" s="177">
        <v>0</v>
      </c>
      <c r="H86" s="177">
        <v>0</v>
      </c>
      <c r="I86" s="377">
        <v>36</v>
      </c>
    </row>
    <row r="87" spans="1:9" ht="21" customHeight="1">
      <c r="A87" s="153"/>
      <c r="B87" s="123" t="s">
        <v>200</v>
      </c>
      <c r="C87" s="545"/>
      <c r="D87" s="106">
        <v>0.04</v>
      </c>
      <c r="E87" s="160" t="s">
        <v>110</v>
      </c>
      <c r="F87" s="177">
        <v>0</v>
      </c>
      <c r="G87" s="177">
        <v>0</v>
      </c>
      <c r="H87" s="177">
        <v>0</v>
      </c>
      <c r="I87" s="377">
        <v>4.8</v>
      </c>
    </row>
    <row r="88" spans="1:9" ht="24" customHeight="1">
      <c r="A88" s="153"/>
      <c r="B88" s="123" t="s">
        <v>91</v>
      </c>
      <c r="C88" s="545"/>
      <c r="D88" s="106">
        <v>0.03</v>
      </c>
      <c r="E88" s="160" t="s">
        <v>110</v>
      </c>
      <c r="F88" s="177">
        <v>0</v>
      </c>
      <c r="G88" s="177">
        <v>0</v>
      </c>
      <c r="H88" s="177">
        <v>0</v>
      </c>
      <c r="I88" s="377">
        <v>3.6</v>
      </c>
    </row>
    <row r="89" spans="1:9" ht="23.25" customHeight="1">
      <c r="A89" s="153"/>
      <c r="B89" s="123" t="s">
        <v>201</v>
      </c>
      <c r="C89" s="545"/>
      <c r="D89" s="106">
        <v>0.02</v>
      </c>
      <c r="E89" s="160" t="s">
        <v>110</v>
      </c>
      <c r="F89" s="177">
        <v>0</v>
      </c>
      <c r="G89" s="177">
        <v>0</v>
      </c>
      <c r="H89" s="177">
        <v>0</v>
      </c>
      <c r="I89" s="377">
        <v>2.4</v>
      </c>
    </row>
    <row r="90" spans="1:9" ht="61.5" customHeight="1">
      <c r="A90" s="153"/>
      <c r="B90" s="123" t="s">
        <v>202</v>
      </c>
      <c r="C90" s="545"/>
      <c r="D90" s="106">
        <v>1</v>
      </c>
      <c r="E90" s="160">
        <v>1</v>
      </c>
      <c r="F90" s="177">
        <v>0</v>
      </c>
      <c r="G90" s="177">
        <v>0</v>
      </c>
      <c r="H90" s="177">
        <v>0</v>
      </c>
      <c r="I90" s="377">
        <v>1</v>
      </c>
    </row>
    <row r="91" spans="1:9" ht="33" customHeight="1" thickBot="1">
      <c r="A91" s="153"/>
      <c r="B91" s="221" t="s">
        <v>136</v>
      </c>
      <c r="C91" s="545"/>
      <c r="D91" s="118">
        <v>4</v>
      </c>
      <c r="E91" s="278">
        <v>10</v>
      </c>
      <c r="F91" s="180">
        <v>0</v>
      </c>
      <c r="G91" s="180">
        <v>0</v>
      </c>
      <c r="H91" s="180">
        <v>0</v>
      </c>
      <c r="I91" s="383">
        <v>40</v>
      </c>
    </row>
    <row r="92" spans="1:9" ht="16.5" customHeight="1" thickBot="1">
      <c r="A92" s="291"/>
      <c r="B92" s="292" t="s">
        <v>163</v>
      </c>
      <c r="C92" s="282"/>
      <c r="D92" s="288"/>
      <c r="E92" s="52"/>
      <c r="F92" s="275">
        <f>SUM(F84:F91)</f>
        <v>0</v>
      </c>
      <c r="G92" s="275">
        <f>SUM(G84:G91)</f>
        <v>0</v>
      </c>
      <c r="H92" s="275">
        <f>H91+H90+H89+H88+H87+H86+H84</f>
        <v>0</v>
      </c>
      <c r="I92" s="381">
        <f>SUM(I84:I91)</f>
        <v>165.8</v>
      </c>
    </row>
    <row r="93" spans="1:9" ht="141.75" customHeight="1">
      <c r="A93" s="550" t="s">
        <v>59</v>
      </c>
      <c r="B93" s="59" t="s">
        <v>146</v>
      </c>
      <c r="C93" s="545" t="s">
        <v>175</v>
      </c>
      <c r="D93" s="60"/>
      <c r="E93" s="134"/>
      <c r="F93" s="7"/>
      <c r="G93" s="7"/>
      <c r="H93" s="7"/>
      <c r="I93" s="384"/>
    </row>
    <row r="94" spans="1:9" ht="16.5" customHeight="1">
      <c r="A94" s="550"/>
      <c r="B94" s="120" t="s">
        <v>203</v>
      </c>
      <c r="C94" s="545"/>
      <c r="D94" s="162">
        <v>1.2</v>
      </c>
      <c r="E94" s="130" t="s">
        <v>116</v>
      </c>
      <c r="F94" s="177">
        <v>0</v>
      </c>
      <c r="G94" s="177">
        <v>0</v>
      </c>
      <c r="H94" s="177">
        <v>0</v>
      </c>
      <c r="I94" s="377">
        <v>30</v>
      </c>
    </row>
    <row r="95" spans="1:9" ht="30.75" customHeight="1">
      <c r="A95" s="550"/>
      <c r="B95" s="120" t="s">
        <v>204</v>
      </c>
      <c r="C95" s="545"/>
      <c r="D95" s="162">
        <v>0.4</v>
      </c>
      <c r="E95" s="130" t="s">
        <v>117</v>
      </c>
      <c r="F95" s="177">
        <v>0</v>
      </c>
      <c r="G95" s="177">
        <v>0</v>
      </c>
      <c r="H95" s="177">
        <v>0</v>
      </c>
      <c r="I95" s="377">
        <v>16</v>
      </c>
    </row>
    <row r="96" spans="1:9" ht="33" customHeight="1" thickBot="1">
      <c r="A96" s="553"/>
      <c r="B96" s="121" t="s">
        <v>205</v>
      </c>
      <c r="C96" s="558"/>
      <c r="D96" s="163">
        <v>0.05</v>
      </c>
      <c r="E96" s="132" t="s">
        <v>117</v>
      </c>
      <c r="F96" s="112">
        <v>0</v>
      </c>
      <c r="G96" s="180">
        <v>0</v>
      </c>
      <c r="H96" s="180">
        <v>0</v>
      </c>
      <c r="I96" s="383">
        <v>2</v>
      </c>
    </row>
    <row r="97" spans="1:9" ht="15.75" customHeight="1" thickBot="1">
      <c r="A97" s="304"/>
      <c r="B97" s="287" t="s">
        <v>163</v>
      </c>
      <c r="C97" s="282"/>
      <c r="D97" s="288"/>
      <c r="E97" s="52"/>
      <c r="F97" s="39">
        <f>SUM(F94:F96)</f>
        <v>0</v>
      </c>
      <c r="G97" s="6">
        <f>SUM(G94:G96)</f>
        <v>0</v>
      </c>
      <c r="H97" s="6">
        <f>H96+H95+H94</f>
        <v>0</v>
      </c>
      <c r="I97" s="380">
        <f>SUM(I94:I96)</f>
        <v>48</v>
      </c>
    </row>
    <row r="98" spans="1:9" ht="112.5" customHeight="1" thickBot="1">
      <c r="A98" s="155" t="s">
        <v>30</v>
      </c>
      <c r="B98" s="40" t="s">
        <v>232</v>
      </c>
      <c r="C98" s="18" t="s">
        <v>171</v>
      </c>
      <c r="D98" s="37">
        <v>124.5</v>
      </c>
      <c r="E98" s="136">
        <v>1</v>
      </c>
      <c r="F98" s="31">
        <v>124.5</v>
      </c>
      <c r="G98" s="31">
        <v>0</v>
      </c>
      <c r="H98" s="31">
        <v>0</v>
      </c>
      <c r="I98" s="390">
        <v>131.5</v>
      </c>
    </row>
    <row r="99" spans="1:9" ht="15.75" customHeight="1" thickBot="1">
      <c r="A99" s="286"/>
      <c r="B99" s="287" t="s">
        <v>163</v>
      </c>
      <c r="C99" s="282"/>
      <c r="D99" s="305"/>
      <c r="E99" s="306"/>
      <c r="F99" s="30">
        <f>SUM(F98)</f>
        <v>124.5</v>
      </c>
      <c r="G99" s="30">
        <f>SUM(G98)</f>
        <v>0</v>
      </c>
      <c r="H99" s="30">
        <f>H98</f>
        <v>0</v>
      </c>
      <c r="I99" s="390">
        <f>SUM(I98)</f>
        <v>131.5</v>
      </c>
    </row>
    <row r="100" spans="1:9" ht="69" customHeight="1" thickBot="1">
      <c r="A100" s="443" t="s">
        <v>31</v>
      </c>
      <c r="B100" s="61" t="s">
        <v>241</v>
      </c>
      <c r="C100" s="62" t="s">
        <v>171</v>
      </c>
      <c r="D100" s="444">
        <v>9</v>
      </c>
      <c r="E100" s="445">
        <v>1</v>
      </c>
      <c r="F100" s="30">
        <v>9</v>
      </c>
      <c r="G100" s="30">
        <v>0</v>
      </c>
      <c r="H100" s="30">
        <v>0</v>
      </c>
      <c r="I100" s="390">
        <v>9</v>
      </c>
    </row>
    <row r="101" spans="1:9" ht="24" customHeight="1" thickBot="1">
      <c r="A101" s="294"/>
      <c r="B101" s="543" t="s">
        <v>163</v>
      </c>
      <c r="C101" s="543"/>
      <c r="D101" s="543"/>
      <c r="E101" s="544"/>
      <c r="F101" s="30">
        <f>F100</f>
        <v>9</v>
      </c>
      <c r="G101" s="30">
        <f>G100</f>
        <v>0</v>
      </c>
      <c r="H101" s="30">
        <f>H100</f>
        <v>0</v>
      </c>
      <c r="I101" s="390">
        <f>I100</f>
        <v>9</v>
      </c>
    </row>
    <row r="102" spans="1:9" ht="167.25" customHeight="1">
      <c r="A102" s="154" t="s">
        <v>32</v>
      </c>
      <c r="B102" s="12" t="s">
        <v>33</v>
      </c>
      <c r="C102" s="8"/>
      <c r="D102" s="25"/>
      <c r="E102" s="134"/>
      <c r="F102" s="26"/>
      <c r="G102" s="26"/>
      <c r="H102" s="26"/>
      <c r="I102" s="398"/>
    </row>
    <row r="103" spans="1:9" ht="39" customHeight="1">
      <c r="A103" s="156"/>
      <c r="B103" s="120" t="s">
        <v>34</v>
      </c>
      <c r="C103" s="546" t="s">
        <v>172</v>
      </c>
      <c r="D103" s="106">
        <v>0</v>
      </c>
      <c r="E103" s="169"/>
      <c r="F103" s="162">
        <v>76</v>
      </c>
      <c r="G103" s="162">
        <v>0</v>
      </c>
      <c r="H103" s="162">
        <v>0</v>
      </c>
      <c r="I103" s="386">
        <v>76</v>
      </c>
    </row>
    <row r="104" spans="1:9" ht="22.5" customHeight="1">
      <c r="A104" s="156"/>
      <c r="B104" s="120" t="s">
        <v>134</v>
      </c>
      <c r="C104" s="545"/>
      <c r="D104" s="106">
        <v>0</v>
      </c>
      <c r="E104" s="169"/>
      <c r="F104" s="162">
        <v>63</v>
      </c>
      <c r="G104" s="162">
        <v>0</v>
      </c>
      <c r="H104" s="162">
        <v>0</v>
      </c>
      <c r="I104" s="386">
        <v>75</v>
      </c>
    </row>
    <row r="105" spans="1:9" ht="21.75" customHeight="1">
      <c r="A105" s="156"/>
      <c r="B105" s="120" t="s">
        <v>135</v>
      </c>
      <c r="C105" s="547"/>
      <c r="D105" s="164">
        <v>0</v>
      </c>
      <c r="E105" s="130"/>
      <c r="F105" s="162">
        <v>7.2</v>
      </c>
      <c r="G105" s="162">
        <v>0</v>
      </c>
      <c r="H105" s="162">
        <v>0</v>
      </c>
      <c r="I105" s="386">
        <v>18.8</v>
      </c>
    </row>
    <row r="106" spans="1:9" ht="35.25" customHeight="1">
      <c r="A106" s="156"/>
      <c r="B106" s="120" t="s">
        <v>35</v>
      </c>
      <c r="C106" s="546" t="s">
        <v>178</v>
      </c>
      <c r="D106" s="106">
        <v>0</v>
      </c>
      <c r="E106" s="169"/>
      <c r="F106" s="162">
        <v>0</v>
      </c>
      <c r="G106" s="162">
        <v>0</v>
      </c>
      <c r="H106" s="162">
        <v>0</v>
      </c>
      <c r="I106" s="386">
        <v>76</v>
      </c>
    </row>
    <row r="107" spans="1:9" ht="22.5" customHeight="1">
      <c r="A107" s="156"/>
      <c r="B107" s="120" t="s">
        <v>136</v>
      </c>
      <c r="C107" s="545"/>
      <c r="D107" s="164">
        <v>0</v>
      </c>
      <c r="E107" s="131"/>
      <c r="F107" s="162">
        <v>0</v>
      </c>
      <c r="G107" s="162">
        <v>0</v>
      </c>
      <c r="H107" s="162">
        <v>0</v>
      </c>
      <c r="I107" s="386">
        <v>75</v>
      </c>
    </row>
    <row r="108" spans="1:9" ht="23.25" customHeight="1">
      <c r="A108" s="156"/>
      <c r="B108" s="120" t="s">
        <v>135</v>
      </c>
      <c r="C108" s="547"/>
      <c r="D108" s="164">
        <v>0</v>
      </c>
      <c r="E108" s="131"/>
      <c r="F108" s="162">
        <v>0</v>
      </c>
      <c r="G108" s="162">
        <v>0</v>
      </c>
      <c r="H108" s="162">
        <v>0</v>
      </c>
      <c r="I108" s="386">
        <v>18.8</v>
      </c>
    </row>
    <row r="109" spans="1:9" ht="35.25" customHeight="1">
      <c r="A109" s="156"/>
      <c r="B109" s="120" t="s">
        <v>36</v>
      </c>
      <c r="C109" s="545" t="s">
        <v>165</v>
      </c>
      <c r="D109" s="164"/>
      <c r="E109" s="131"/>
      <c r="F109" s="108"/>
      <c r="G109" s="108"/>
      <c r="H109" s="108"/>
      <c r="I109" s="387"/>
    </row>
    <row r="110" spans="1:9" ht="18" customHeight="1">
      <c r="A110" s="156"/>
      <c r="B110" s="120" t="s">
        <v>137</v>
      </c>
      <c r="C110" s="545"/>
      <c r="D110" s="164">
        <v>0</v>
      </c>
      <c r="E110" s="131"/>
      <c r="F110" s="106">
        <v>36</v>
      </c>
      <c r="G110" s="106">
        <v>0</v>
      </c>
      <c r="H110" s="106">
        <v>0</v>
      </c>
      <c r="I110" s="386">
        <v>76</v>
      </c>
    </row>
    <row r="111" spans="1:9" ht="22.5" customHeight="1" thickBot="1">
      <c r="A111" s="157"/>
      <c r="B111" s="121" t="s">
        <v>136</v>
      </c>
      <c r="C111" s="558"/>
      <c r="D111" s="166">
        <v>0</v>
      </c>
      <c r="E111" s="167"/>
      <c r="F111" s="112">
        <v>30</v>
      </c>
      <c r="G111" s="112">
        <v>0</v>
      </c>
      <c r="H111" s="112">
        <v>0</v>
      </c>
      <c r="I111" s="388">
        <v>75</v>
      </c>
    </row>
    <row r="112" spans="1:9" ht="24.75" customHeight="1" thickBot="1">
      <c r="A112" s="286"/>
      <c r="B112" s="287" t="s">
        <v>163</v>
      </c>
      <c r="C112" s="282"/>
      <c r="D112" s="283"/>
      <c r="E112" s="307"/>
      <c r="F112" s="35">
        <f>F111+F110+F108+F107+F106+F105+F104+F103</f>
        <v>212.2</v>
      </c>
      <c r="G112" s="35">
        <f>SUM(G103:G111)</f>
        <v>0</v>
      </c>
      <c r="H112" s="35">
        <f>H111+H110+H108+H107+H106+H105+H104+H103</f>
        <v>0</v>
      </c>
      <c r="I112" s="399">
        <f>I111+I110+I108+I107+I106+I105+I104+I103</f>
        <v>490.6</v>
      </c>
    </row>
    <row r="113" spans="1:9" ht="132" customHeight="1" thickBot="1">
      <c r="A113" s="157" t="s">
        <v>37</v>
      </c>
      <c r="B113" s="63" t="s">
        <v>38</v>
      </c>
      <c r="C113" s="9" t="s">
        <v>165</v>
      </c>
      <c r="D113" s="6">
        <v>68</v>
      </c>
      <c r="E113" s="189"/>
      <c r="F113" s="30">
        <v>68</v>
      </c>
      <c r="G113" s="30">
        <v>0</v>
      </c>
      <c r="H113" s="30">
        <v>0</v>
      </c>
      <c r="I113" s="390">
        <v>68</v>
      </c>
    </row>
    <row r="114" spans="1:9" ht="14.25" customHeight="1" thickBot="1">
      <c r="A114" s="286"/>
      <c r="B114" s="287" t="s">
        <v>163</v>
      </c>
      <c r="C114" s="282"/>
      <c r="D114" s="288"/>
      <c r="E114" s="308"/>
      <c r="F114" s="36">
        <f>SUM(F113)</f>
        <v>68</v>
      </c>
      <c r="G114" s="36">
        <f>SUM(G113)</f>
        <v>0</v>
      </c>
      <c r="H114" s="36">
        <f>H113</f>
        <v>0</v>
      </c>
      <c r="I114" s="382">
        <f>SUM(I113)</f>
        <v>68</v>
      </c>
    </row>
    <row r="115" spans="1:9" ht="72" customHeight="1" thickBot="1">
      <c r="A115" s="155" t="s">
        <v>39</v>
      </c>
      <c r="B115" s="40" t="s">
        <v>40</v>
      </c>
      <c r="C115" s="18" t="s">
        <v>3</v>
      </c>
      <c r="D115" s="7">
        <v>25</v>
      </c>
      <c r="E115" s="137">
        <v>1</v>
      </c>
      <c r="F115" s="36">
        <v>0</v>
      </c>
      <c r="G115" s="36">
        <v>0</v>
      </c>
      <c r="H115" s="36">
        <v>0</v>
      </c>
      <c r="I115" s="382">
        <v>25</v>
      </c>
    </row>
    <row r="116" spans="1:9" ht="27.75" customHeight="1" thickBot="1">
      <c r="A116" s="286"/>
      <c r="B116" s="287" t="s">
        <v>163</v>
      </c>
      <c r="C116" s="282"/>
      <c r="D116" s="305"/>
      <c r="E116" s="306"/>
      <c r="F116" s="181">
        <f>SUM(F115:F115)</f>
        <v>0</v>
      </c>
      <c r="G116" s="36">
        <f>SUM(G115:G115)</f>
        <v>0</v>
      </c>
      <c r="H116" s="36">
        <f>H115</f>
        <v>0</v>
      </c>
      <c r="I116" s="382">
        <f>SUM(I115:I115)</f>
        <v>25</v>
      </c>
    </row>
    <row r="117" spans="1:9" ht="123.75" customHeight="1">
      <c r="A117" s="155" t="s">
        <v>41</v>
      </c>
      <c r="B117" s="40" t="s">
        <v>250</v>
      </c>
      <c r="C117" s="548" t="s">
        <v>165</v>
      </c>
      <c r="D117" s="7"/>
      <c r="E117" s="137"/>
      <c r="F117" s="181"/>
      <c r="G117" s="7"/>
      <c r="H117" s="7"/>
      <c r="I117" s="382"/>
    </row>
    <row r="118" spans="1:9" ht="18" customHeight="1">
      <c r="A118" s="156"/>
      <c r="B118" s="120" t="s">
        <v>206</v>
      </c>
      <c r="C118" s="545"/>
      <c r="D118" s="164">
        <v>0.02</v>
      </c>
      <c r="E118" s="190">
        <v>60</v>
      </c>
      <c r="F118" s="172">
        <v>1.2</v>
      </c>
      <c r="G118" s="106">
        <v>0</v>
      </c>
      <c r="H118" s="106">
        <v>0</v>
      </c>
      <c r="I118" s="386">
        <v>0</v>
      </c>
    </row>
    <row r="119" spans="1:9" ht="20.25" customHeight="1">
      <c r="A119" s="156"/>
      <c r="B119" s="120" t="s">
        <v>207</v>
      </c>
      <c r="C119" s="545"/>
      <c r="D119" s="164">
        <v>0.65</v>
      </c>
      <c r="E119" s="190" t="s">
        <v>102</v>
      </c>
      <c r="F119" s="172">
        <v>29.25</v>
      </c>
      <c r="G119" s="106">
        <v>0</v>
      </c>
      <c r="H119" s="106">
        <v>0</v>
      </c>
      <c r="I119" s="386">
        <v>0</v>
      </c>
    </row>
    <row r="120" spans="1:9" ht="18.75" customHeight="1">
      <c r="A120" s="156"/>
      <c r="B120" s="120" t="s">
        <v>208</v>
      </c>
      <c r="C120" s="545"/>
      <c r="D120" s="164">
        <v>0.65</v>
      </c>
      <c r="E120" s="190" t="s">
        <v>103</v>
      </c>
      <c r="F120" s="172">
        <v>29.25</v>
      </c>
      <c r="G120" s="106">
        <v>0</v>
      </c>
      <c r="H120" s="106">
        <v>0</v>
      </c>
      <c r="I120" s="386">
        <v>0</v>
      </c>
    </row>
    <row r="121" spans="1:9" ht="35.25" customHeight="1">
      <c r="A121" s="156"/>
      <c r="B121" s="120" t="s">
        <v>209</v>
      </c>
      <c r="C121" s="545"/>
      <c r="D121" s="164">
        <v>0.03</v>
      </c>
      <c r="E121" s="190" t="s">
        <v>104</v>
      </c>
      <c r="F121" s="172">
        <v>1.8</v>
      </c>
      <c r="G121" s="106">
        <v>0</v>
      </c>
      <c r="H121" s="106">
        <v>0</v>
      </c>
      <c r="I121" s="386">
        <v>0</v>
      </c>
    </row>
    <row r="122" spans="1:9" ht="16.5" customHeight="1">
      <c r="A122" s="156"/>
      <c r="B122" s="120" t="s">
        <v>210</v>
      </c>
      <c r="C122" s="545"/>
      <c r="D122" s="164">
        <v>0.04</v>
      </c>
      <c r="E122" s="190" t="s">
        <v>111</v>
      </c>
      <c r="F122" s="172">
        <v>2.4</v>
      </c>
      <c r="G122" s="106">
        <v>0</v>
      </c>
      <c r="H122" s="106">
        <v>0</v>
      </c>
      <c r="I122" s="386">
        <v>0</v>
      </c>
    </row>
    <row r="123" spans="1:9" ht="21" customHeight="1">
      <c r="A123" s="156"/>
      <c r="B123" s="120" t="s">
        <v>211</v>
      </c>
      <c r="C123" s="545"/>
      <c r="D123" s="164">
        <v>0.06</v>
      </c>
      <c r="E123" s="190" t="s">
        <v>111</v>
      </c>
      <c r="F123" s="172">
        <v>3.6</v>
      </c>
      <c r="G123" s="106">
        <v>0</v>
      </c>
      <c r="H123" s="106">
        <v>0</v>
      </c>
      <c r="I123" s="386">
        <v>0</v>
      </c>
    </row>
    <row r="124" spans="1:9" ht="18.75" customHeight="1">
      <c r="A124" s="156"/>
      <c r="B124" s="120" t="s">
        <v>212</v>
      </c>
      <c r="C124" s="545"/>
      <c r="D124" s="164">
        <v>0.1</v>
      </c>
      <c r="E124" s="190" t="s">
        <v>111</v>
      </c>
      <c r="F124" s="172">
        <v>6</v>
      </c>
      <c r="G124" s="106">
        <v>0</v>
      </c>
      <c r="H124" s="106">
        <v>0</v>
      </c>
      <c r="I124" s="386">
        <v>0</v>
      </c>
    </row>
    <row r="125" spans="1:9" ht="50.25" customHeight="1">
      <c r="A125" s="156"/>
      <c r="B125" s="120" t="s">
        <v>213</v>
      </c>
      <c r="C125" s="545"/>
      <c r="D125" s="164">
        <v>0.05</v>
      </c>
      <c r="E125" s="190" t="s">
        <v>110</v>
      </c>
      <c r="F125" s="172">
        <v>6</v>
      </c>
      <c r="G125" s="106">
        <v>0</v>
      </c>
      <c r="H125" s="106">
        <v>0</v>
      </c>
      <c r="I125" s="386">
        <v>0</v>
      </c>
    </row>
    <row r="126" spans="1:9" ht="15.75" customHeight="1">
      <c r="A126" s="156"/>
      <c r="B126" s="120" t="s">
        <v>215</v>
      </c>
      <c r="C126" s="545"/>
      <c r="D126" s="184">
        <v>0.036</v>
      </c>
      <c r="E126" s="190" t="s">
        <v>105</v>
      </c>
      <c r="F126" s="172">
        <v>3.6</v>
      </c>
      <c r="G126" s="106">
        <v>0</v>
      </c>
      <c r="H126" s="106">
        <v>0</v>
      </c>
      <c r="I126" s="386">
        <v>0</v>
      </c>
    </row>
    <row r="127" spans="1:9" ht="32.25" customHeight="1">
      <c r="A127" s="156"/>
      <c r="B127" s="120" t="s">
        <v>216</v>
      </c>
      <c r="C127" s="545"/>
      <c r="D127" s="165">
        <v>0.05</v>
      </c>
      <c r="E127" s="191" t="s">
        <v>106</v>
      </c>
      <c r="F127" s="172">
        <v>2.5</v>
      </c>
      <c r="G127" s="106">
        <v>0</v>
      </c>
      <c r="H127" s="106">
        <v>0</v>
      </c>
      <c r="I127" s="386">
        <v>0</v>
      </c>
    </row>
    <row r="128" spans="1:9" ht="15.75" customHeight="1">
      <c r="A128" s="156"/>
      <c r="B128" s="120" t="s">
        <v>217</v>
      </c>
      <c r="C128" s="545"/>
      <c r="D128" s="165">
        <v>0.03</v>
      </c>
      <c r="E128" s="191" t="s">
        <v>107</v>
      </c>
      <c r="F128" s="172">
        <v>0.6</v>
      </c>
      <c r="G128" s="106">
        <v>0</v>
      </c>
      <c r="H128" s="106">
        <v>0</v>
      </c>
      <c r="I128" s="386">
        <v>0</v>
      </c>
    </row>
    <row r="129" spans="1:9" ht="16.5" customHeight="1">
      <c r="A129" s="156"/>
      <c r="B129" s="120" t="s">
        <v>218</v>
      </c>
      <c r="C129" s="545"/>
      <c r="D129" s="165">
        <v>0.07</v>
      </c>
      <c r="E129" s="191" t="s">
        <v>108</v>
      </c>
      <c r="F129" s="172">
        <v>4.2</v>
      </c>
      <c r="G129" s="106">
        <v>0</v>
      </c>
      <c r="H129" s="106">
        <v>0</v>
      </c>
      <c r="I129" s="386">
        <v>0</v>
      </c>
    </row>
    <row r="130" spans="1:9" ht="13.5" customHeight="1">
      <c r="A130" s="156"/>
      <c r="B130" s="123" t="s">
        <v>219</v>
      </c>
      <c r="C130" s="545"/>
      <c r="D130" s="108">
        <v>0.05</v>
      </c>
      <c r="E130" s="192" t="s">
        <v>108</v>
      </c>
      <c r="F130" s="172">
        <v>3</v>
      </c>
      <c r="G130" s="106">
        <v>0</v>
      </c>
      <c r="H130" s="106">
        <v>0</v>
      </c>
      <c r="I130" s="386">
        <v>0</v>
      </c>
    </row>
    <row r="131" spans="1:9" ht="70.5" customHeight="1">
      <c r="A131" s="156"/>
      <c r="B131" s="123" t="s">
        <v>220</v>
      </c>
      <c r="C131" s="545"/>
      <c r="D131" s="164">
        <v>20</v>
      </c>
      <c r="E131" s="192">
        <v>1</v>
      </c>
      <c r="F131" s="172">
        <v>20</v>
      </c>
      <c r="G131" s="106">
        <v>0</v>
      </c>
      <c r="H131" s="106">
        <v>0</v>
      </c>
      <c r="I131" s="386">
        <v>0</v>
      </c>
    </row>
    <row r="132" spans="1:9" ht="16.5" customHeight="1">
      <c r="A132" s="156"/>
      <c r="B132" s="120" t="s">
        <v>221</v>
      </c>
      <c r="C132" s="545"/>
      <c r="D132" s="164">
        <v>10</v>
      </c>
      <c r="E132" s="192">
        <v>1</v>
      </c>
      <c r="F132" s="172">
        <v>0</v>
      </c>
      <c r="G132" s="106">
        <v>0</v>
      </c>
      <c r="H132" s="106">
        <v>0</v>
      </c>
      <c r="I132" s="386">
        <v>0</v>
      </c>
    </row>
    <row r="133" spans="1:9" ht="18.75" customHeight="1" thickBot="1">
      <c r="A133" s="156"/>
      <c r="B133" s="198" t="s">
        <v>119</v>
      </c>
      <c r="C133" s="545"/>
      <c r="D133" s="197">
        <v>120</v>
      </c>
      <c r="E133" s="280">
        <v>1</v>
      </c>
      <c r="F133" s="172">
        <v>0</v>
      </c>
      <c r="G133" s="106">
        <v>0</v>
      </c>
      <c r="H133" s="106">
        <v>0</v>
      </c>
      <c r="I133" s="400">
        <v>0</v>
      </c>
    </row>
    <row r="134" spans="1:9" ht="18" customHeight="1" thickBot="1">
      <c r="A134" s="286"/>
      <c r="B134" s="287" t="s">
        <v>163</v>
      </c>
      <c r="C134" s="282"/>
      <c r="D134" s="283"/>
      <c r="E134" s="284"/>
      <c r="F134" s="279">
        <f>F133+F132+F131+F130+F129+F128+F127+F126+F125+F124+F123+F122+F121+F120+F119+F118</f>
        <v>113.39999999999999</v>
      </c>
      <c r="G134" s="31">
        <f>SUM(G117:G133)</f>
        <v>0</v>
      </c>
      <c r="H134" s="31">
        <f>H133+H132+H131+H130+H129+H128+H127+H126+H125+H124+H123+H122+H121+H120+H119+H118</f>
        <v>0</v>
      </c>
      <c r="I134" s="401">
        <f>SUM(I117:I133)</f>
        <v>0</v>
      </c>
    </row>
    <row r="135" spans="1:9" ht="138" customHeight="1">
      <c r="A135" s="155" t="s">
        <v>249</v>
      </c>
      <c r="B135" s="40" t="s">
        <v>258</v>
      </c>
      <c r="C135" s="548" t="s">
        <v>165</v>
      </c>
      <c r="D135" s="7"/>
      <c r="E135" s="137"/>
      <c r="F135" s="181"/>
      <c r="G135" s="7"/>
      <c r="H135" s="7"/>
      <c r="I135" s="382"/>
    </row>
    <row r="136" spans="1:9" ht="15" customHeight="1">
      <c r="A136" s="156"/>
      <c r="B136" s="120" t="s">
        <v>206</v>
      </c>
      <c r="C136" s="545"/>
      <c r="D136" s="164">
        <v>0.02</v>
      </c>
      <c r="E136" s="190">
        <v>60</v>
      </c>
      <c r="F136" s="172">
        <v>0</v>
      </c>
      <c r="G136" s="106">
        <v>0</v>
      </c>
      <c r="H136" s="106">
        <v>0</v>
      </c>
      <c r="I136" s="386">
        <v>1.2</v>
      </c>
    </row>
    <row r="137" spans="1:9" ht="16.5" customHeight="1">
      <c r="A137" s="156"/>
      <c r="B137" s="120" t="s">
        <v>207</v>
      </c>
      <c r="C137" s="545"/>
      <c r="D137" s="164">
        <v>0.65</v>
      </c>
      <c r="E137" s="190" t="s">
        <v>102</v>
      </c>
      <c r="F137" s="172">
        <v>0</v>
      </c>
      <c r="G137" s="106">
        <v>0</v>
      </c>
      <c r="H137" s="106">
        <v>0</v>
      </c>
      <c r="I137" s="386">
        <v>29.25</v>
      </c>
    </row>
    <row r="138" spans="1:9" ht="16.5" customHeight="1">
      <c r="A138" s="156"/>
      <c r="B138" s="120" t="s">
        <v>208</v>
      </c>
      <c r="C138" s="545"/>
      <c r="D138" s="164">
        <v>0.65</v>
      </c>
      <c r="E138" s="190" t="s">
        <v>103</v>
      </c>
      <c r="F138" s="172">
        <v>0</v>
      </c>
      <c r="G138" s="106">
        <v>0</v>
      </c>
      <c r="H138" s="106">
        <v>0</v>
      </c>
      <c r="I138" s="386">
        <v>29.25</v>
      </c>
    </row>
    <row r="139" spans="1:9" ht="33" customHeight="1">
      <c r="A139" s="156"/>
      <c r="B139" s="120" t="s">
        <v>209</v>
      </c>
      <c r="C139" s="545"/>
      <c r="D139" s="164">
        <v>0.03</v>
      </c>
      <c r="E139" s="190" t="s">
        <v>104</v>
      </c>
      <c r="F139" s="172">
        <v>0</v>
      </c>
      <c r="G139" s="106">
        <v>0</v>
      </c>
      <c r="H139" s="106">
        <v>0</v>
      </c>
      <c r="I139" s="386">
        <v>1.8</v>
      </c>
    </row>
    <row r="140" spans="1:9" ht="13.5" customHeight="1">
      <c r="A140" s="156"/>
      <c r="B140" s="120" t="s">
        <v>210</v>
      </c>
      <c r="C140" s="545"/>
      <c r="D140" s="164">
        <v>0.04</v>
      </c>
      <c r="E140" s="190" t="s">
        <v>111</v>
      </c>
      <c r="F140" s="172">
        <v>0</v>
      </c>
      <c r="G140" s="106">
        <v>0</v>
      </c>
      <c r="H140" s="106">
        <v>0</v>
      </c>
      <c r="I140" s="386">
        <v>2.4</v>
      </c>
    </row>
    <row r="141" spans="1:9" ht="14.25" customHeight="1">
      <c r="A141" s="156"/>
      <c r="B141" s="120" t="s">
        <v>211</v>
      </c>
      <c r="C141" s="545"/>
      <c r="D141" s="164">
        <v>0.06</v>
      </c>
      <c r="E141" s="190" t="s">
        <v>111</v>
      </c>
      <c r="F141" s="172">
        <v>0</v>
      </c>
      <c r="G141" s="106">
        <v>0</v>
      </c>
      <c r="H141" s="106">
        <v>0</v>
      </c>
      <c r="I141" s="386">
        <v>3.6</v>
      </c>
    </row>
    <row r="142" spans="1:9" ht="13.5" customHeight="1">
      <c r="A142" s="156"/>
      <c r="B142" s="120" t="s">
        <v>212</v>
      </c>
      <c r="C142" s="545"/>
      <c r="D142" s="164">
        <v>0.1</v>
      </c>
      <c r="E142" s="190" t="s">
        <v>111</v>
      </c>
      <c r="F142" s="172">
        <v>0</v>
      </c>
      <c r="G142" s="106">
        <v>0</v>
      </c>
      <c r="H142" s="106">
        <v>0</v>
      </c>
      <c r="I142" s="386">
        <v>6</v>
      </c>
    </row>
    <row r="143" spans="1:9" ht="47.25" customHeight="1">
      <c r="A143" s="156"/>
      <c r="B143" s="120" t="s">
        <v>213</v>
      </c>
      <c r="C143" s="545"/>
      <c r="D143" s="164">
        <v>0.05</v>
      </c>
      <c r="E143" s="190" t="s">
        <v>110</v>
      </c>
      <c r="F143" s="172">
        <v>0</v>
      </c>
      <c r="G143" s="106">
        <v>0</v>
      </c>
      <c r="H143" s="106">
        <v>0</v>
      </c>
      <c r="I143" s="386">
        <v>6</v>
      </c>
    </row>
    <row r="144" spans="1:9" ht="14.25" customHeight="1">
      <c r="A144" s="156"/>
      <c r="B144" s="120" t="s">
        <v>214</v>
      </c>
      <c r="C144" s="545"/>
      <c r="D144" s="164">
        <v>4</v>
      </c>
      <c r="E144" s="190" t="s">
        <v>112</v>
      </c>
      <c r="F144" s="172">
        <v>0</v>
      </c>
      <c r="G144" s="106">
        <v>0</v>
      </c>
      <c r="H144" s="106">
        <v>0</v>
      </c>
      <c r="I144" s="386">
        <v>8</v>
      </c>
    </row>
    <row r="145" spans="1:9" ht="16.5" customHeight="1">
      <c r="A145" s="156"/>
      <c r="B145" s="120" t="s">
        <v>215</v>
      </c>
      <c r="C145" s="545"/>
      <c r="D145" s="184">
        <v>0.036</v>
      </c>
      <c r="E145" s="190" t="s">
        <v>105</v>
      </c>
      <c r="F145" s="172">
        <v>0</v>
      </c>
      <c r="G145" s="106">
        <v>0</v>
      </c>
      <c r="H145" s="106">
        <v>0</v>
      </c>
      <c r="I145" s="386">
        <v>3.6</v>
      </c>
    </row>
    <row r="146" spans="1:9" ht="30" customHeight="1">
      <c r="A146" s="156"/>
      <c r="B146" s="120" t="s">
        <v>216</v>
      </c>
      <c r="C146" s="545"/>
      <c r="D146" s="165">
        <v>0.05</v>
      </c>
      <c r="E146" s="191" t="s">
        <v>106</v>
      </c>
      <c r="F146" s="172">
        <v>0</v>
      </c>
      <c r="G146" s="106">
        <v>0</v>
      </c>
      <c r="H146" s="106">
        <v>0</v>
      </c>
      <c r="I146" s="386">
        <v>2.5</v>
      </c>
    </row>
    <row r="147" spans="1:9" ht="15" customHeight="1">
      <c r="A147" s="156"/>
      <c r="B147" s="120" t="s">
        <v>217</v>
      </c>
      <c r="C147" s="545"/>
      <c r="D147" s="165">
        <v>0.03</v>
      </c>
      <c r="E147" s="191" t="s">
        <v>107</v>
      </c>
      <c r="F147" s="172">
        <v>0</v>
      </c>
      <c r="G147" s="106">
        <v>0</v>
      </c>
      <c r="H147" s="106">
        <v>0</v>
      </c>
      <c r="I147" s="386">
        <v>0.6</v>
      </c>
    </row>
    <row r="148" spans="1:9" ht="15" customHeight="1">
      <c r="A148" s="156"/>
      <c r="B148" s="120" t="s">
        <v>218</v>
      </c>
      <c r="C148" s="545"/>
      <c r="D148" s="165">
        <v>0.07</v>
      </c>
      <c r="E148" s="191" t="s">
        <v>108</v>
      </c>
      <c r="F148" s="172">
        <v>0</v>
      </c>
      <c r="G148" s="106">
        <v>0</v>
      </c>
      <c r="H148" s="106">
        <v>0</v>
      </c>
      <c r="I148" s="386">
        <v>4.2</v>
      </c>
    </row>
    <row r="149" spans="1:9" ht="13.5" customHeight="1">
      <c r="A149" s="156"/>
      <c r="B149" s="123" t="s">
        <v>219</v>
      </c>
      <c r="C149" s="545"/>
      <c r="D149" s="108">
        <v>0.05</v>
      </c>
      <c r="E149" s="192" t="s">
        <v>108</v>
      </c>
      <c r="F149" s="172">
        <v>0</v>
      </c>
      <c r="G149" s="106">
        <v>0</v>
      </c>
      <c r="H149" s="106">
        <v>0</v>
      </c>
      <c r="I149" s="386">
        <v>3</v>
      </c>
    </row>
    <row r="150" spans="1:9" ht="65.25" customHeight="1">
      <c r="A150" s="156"/>
      <c r="B150" s="123" t="s">
        <v>220</v>
      </c>
      <c r="C150" s="545"/>
      <c r="D150" s="164">
        <v>20</v>
      </c>
      <c r="E150" s="192">
        <v>1</v>
      </c>
      <c r="F150" s="172">
        <v>0</v>
      </c>
      <c r="G150" s="106">
        <v>0</v>
      </c>
      <c r="H150" s="106">
        <v>0</v>
      </c>
      <c r="I150" s="386">
        <v>20</v>
      </c>
    </row>
    <row r="151" spans="1:9" ht="15" customHeight="1">
      <c r="A151" s="156"/>
      <c r="B151" s="120" t="s">
        <v>221</v>
      </c>
      <c r="C151" s="545"/>
      <c r="D151" s="164">
        <v>10</v>
      </c>
      <c r="E151" s="192">
        <v>1</v>
      </c>
      <c r="F151" s="172">
        <v>0</v>
      </c>
      <c r="G151" s="106">
        <v>0</v>
      </c>
      <c r="H151" s="106">
        <v>0</v>
      </c>
      <c r="I151" s="386">
        <v>10</v>
      </c>
    </row>
    <row r="152" spans="1:9" ht="15.75" customHeight="1" thickBot="1">
      <c r="A152" s="156"/>
      <c r="B152" s="198" t="s">
        <v>119</v>
      </c>
      <c r="C152" s="545"/>
      <c r="D152" s="197">
        <v>120</v>
      </c>
      <c r="E152" s="280">
        <v>1</v>
      </c>
      <c r="F152" s="172">
        <v>0</v>
      </c>
      <c r="G152" s="106">
        <v>0</v>
      </c>
      <c r="H152" s="106">
        <v>0</v>
      </c>
      <c r="I152" s="400">
        <v>120</v>
      </c>
    </row>
    <row r="153" spans="1:9" ht="15.75" customHeight="1" thickBot="1">
      <c r="A153" s="286"/>
      <c r="B153" s="287" t="s">
        <v>163</v>
      </c>
      <c r="C153" s="282"/>
      <c r="D153" s="283"/>
      <c r="E153" s="284"/>
      <c r="F153" s="279">
        <v>0</v>
      </c>
      <c r="G153" s="31">
        <f>SUM(G135:G152)</f>
        <v>0</v>
      </c>
      <c r="H153" s="31">
        <f>H152+H151+H150+H149+H148+H147+H146+H145+H144+H143+H142+H141+H140+H139+H138+H137+H136</f>
        <v>0</v>
      </c>
      <c r="I153" s="401">
        <f>SUM(I135:I152)</f>
        <v>251.39999999999998</v>
      </c>
    </row>
    <row r="154" spans="1:9" ht="16.5" customHeight="1">
      <c r="A154" s="156" t="s">
        <v>255</v>
      </c>
      <c r="B154" s="16" t="s">
        <v>237</v>
      </c>
      <c r="C154" s="545" t="s">
        <v>165</v>
      </c>
      <c r="D154" s="60"/>
      <c r="E154" s="193"/>
      <c r="F154" s="32"/>
      <c r="G154" s="26"/>
      <c r="H154" s="26"/>
      <c r="I154" s="385"/>
    </row>
    <row r="155" spans="1:9" ht="37.5" customHeight="1">
      <c r="A155" s="156"/>
      <c r="B155" s="104" t="s">
        <v>234</v>
      </c>
      <c r="C155" s="545"/>
      <c r="D155" s="106">
        <v>0.16</v>
      </c>
      <c r="E155" s="194" t="s">
        <v>114</v>
      </c>
      <c r="F155" s="162">
        <v>0</v>
      </c>
      <c r="G155" s="165">
        <v>0</v>
      </c>
      <c r="H155" s="165">
        <v>0</v>
      </c>
      <c r="I155" s="386">
        <v>80</v>
      </c>
    </row>
    <row r="156" spans="1:9" ht="28.5" customHeight="1">
      <c r="A156" s="156"/>
      <c r="B156" s="104" t="s">
        <v>235</v>
      </c>
      <c r="C156" s="545"/>
      <c r="D156" s="106">
        <v>0.16</v>
      </c>
      <c r="E156" s="194" t="s">
        <v>114</v>
      </c>
      <c r="F156" s="162">
        <v>0</v>
      </c>
      <c r="G156" s="162">
        <v>0</v>
      </c>
      <c r="H156" s="162">
        <v>0</v>
      </c>
      <c r="I156" s="386">
        <v>80</v>
      </c>
    </row>
    <row r="157" spans="1:9" ht="60" customHeight="1" thickBot="1">
      <c r="A157" s="156"/>
      <c r="B157" s="205" t="s">
        <v>236</v>
      </c>
      <c r="C157" s="545"/>
      <c r="D157" s="118">
        <v>0.12</v>
      </c>
      <c r="E157" s="285" t="s">
        <v>115</v>
      </c>
      <c r="F157" s="163">
        <v>0</v>
      </c>
      <c r="G157" s="163">
        <v>0</v>
      </c>
      <c r="H157" s="163">
        <v>0</v>
      </c>
      <c r="I157" s="388">
        <v>180</v>
      </c>
    </row>
    <row r="158" spans="1:9" ht="16.5" customHeight="1" thickBot="1">
      <c r="A158" s="286"/>
      <c r="B158" s="371" t="s">
        <v>163</v>
      </c>
      <c r="C158" s="282"/>
      <c r="D158" s="288"/>
      <c r="E158" s="284"/>
      <c r="F158" s="32">
        <f>SUM(F155:F157)</f>
        <v>0</v>
      </c>
      <c r="G158" s="32">
        <f>SUM(G156:G157)</f>
        <v>0</v>
      </c>
      <c r="H158" s="32">
        <v>0</v>
      </c>
      <c r="I158" s="385">
        <f>I157+I156+I155</f>
        <v>340</v>
      </c>
    </row>
    <row r="159" spans="1:9" ht="93.75" customHeight="1">
      <c r="A159" s="155" t="s">
        <v>42</v>
      </c>
      <c r="B159" s="23" t="s">
        <v>43</v>
      </c>
      <c r="C159" s="492" t="s">
        <v>165</v>
      </c>
      <c r="D159" s="69"/>
      <c r="E159" s="195"/>
      <c r="F159" s="36"/>
      <c r="G159" s="36"/>
      <c r="H159" s="36"/>
      <c r="I159" s="382"/>
    </row>
    <row r="160" spans="1:9" ht="16.5" customHeight="1">
      <c r="A160" s="156"/>
      <c r="B160" s="104" t="s">
        <v>138</v>
      </c>
      <c r="C160" s="551"/>
      <c r="D160" s="106">
        <v>0.15</v>
      </c>
      <c r="E160" s="194" t="s">
        <v>139</v>
      </c>
      <c r="F160" s="162">
        <v>0</v>
      </c>
      <c r="G160" s="162">
        <v>0</v>
      </c>
      <c r="H160" s="162">
        <v>0</v>
      </c>
      <c r="I160" s="386">
        <v>0.3</v>
      </c>
    </row>
    <row r="161" spans="1:9" ht="18.75" customHeight="1" thickBot="1">
      <c r="A161" s="157"/>
      <c r="B161" s="372" t="s">
        <v>109</v>
      </c>
      <c r="C161" s="552"/>
      <c r="D161" s="166">
        <v>0.04</v>
      </c>
      <c r="E161" s="196" t="s">
        <v>111</v>
      </c>
      <c r="F161" s="173">
        <v>0</v>
      </c>
      <c r="G161" s="112">
        <v>0</v>
      </c>
      <c r="H161" s="112">
        <v>0</v>
      </c>
      <c r="I161" s="388">
        <v>2.4</v>
      </c>
    </row>
    <row r="162" spans="1:9" ht="19.5" customHeight="1" thickBot="1">
      <c r="A162" s="286"/>
      <c r="B162" s="371" t="s">
        <v>163</v>
      </c>
      <c r="C162" s="309"/>
      <c r="D162" s="283"/>
      <c r="E162" s="51"/>
      <c r="F162" s="281">
        <f>SUM(F160:F161)</f>
        <v>0</v>
      </c>
      <c r="G162" s="35">
        <f>SUM(G160:G161)</f>
        <v>0</v>
      </c>
      <c r="H162" s="35">
        <f>H161+H160</f>
        <v>0</v>
      </c>
      <c r="I162" s="399">
        <f>SUM(I160:I161)</f>
        <v>2.6999999999999997</v>
      </c>
    </row>
    <row r="163" spans="1:9" ht="81" customHeight="1" thickBot="1">
      <c r="A163" s="159" t="s">
        <v>44</v>
      </c>
      <c r="B163" s="27" t="s">
        <v>45</v>
      </c>
      <c r="C163" s="62" t="s">
        <v>165</v>
      </c>
      <c r="D163" s="28">
        <v>21.7</v>
      </c>
      <c r="E163" s="185">
        <v>1</v>
      </c>
      <c r="F163" s="30">
        <v>0</v>
      </c>
      <c r="G163" s="30">
        <v>0</v>
      </c>
      <c r="H163" s="30">
        <v>0</v>
      </c>
      <c r="I163" s="390">
        <v>21.7</v>
      </c>
    </row>
    <row r="164" spans="1:9" ht="28.5" customHeight="1" thickBot="1">
      <c r="A164" s="286"/>
      <c r="B164" s="287" t="s">
        <v>163</v>
      </c>
      <c r="C164" s="282"/>
      <c r="D164" s="305"/>
      <c r="E164" s="310"/>
      <c r="F164" s="36">
        <v>0</v>
      </c>
      <c r="G164" s="36">
        <f>SUM(G163)</f>
        <v>0</v>
      </c>
      <c r="H164" s="36">
        <f>H163</f>
        <v>0</v>
      </c>
      <c r="I164" s="382">
        <f>I163</f>
        <v>21.7</v>
      </c>
    </row>
    <row r="165" spans="1:9" ht="59.25" customHeight="1" thickBot="1">
      <c r="A165" s="549" t="s">
        <v>46</v>
      </c>
      <c r="B165" s="40" t="s">
        <v>149</v>
      </c>
      <c r="C165" s="516" t="s">
        <v>165</v>
      </c>
      <c r="D165" s="7"/>
      <c r="E165" s="201"/>
      <c r="F165" s="36"/>
      <c r="G165" s="36"/>
      <c r="H165" s="36"/>
      <c r="I165" s="382"/>
    </row>
    <row r="166" spans="1:9" ht="18" customHeight="1" thickBot="1">
      <c r="A166" s="550"/>
      <c r="B166" s="61" t="s">
        <v>223</v>
      </c>
      <c r="C166" s="505"/>
      <c r="D166" s="164">
        <v>5</v>
      </c>
      <c r="E166" s="190">
        <v>1</v>
      </c>
      <c r="F166" s="162">
        <v>0</v>
      </c>
      <c r="G166" s="162">
        <v>0</v>
      </c>
      <c r="H166" s="162">
        <v>0</v>
      </c>
      <c r="I166" s="386">
        <v>5</v>
      </c>
    </row>
    <row r="167" spans="1:9" ht="67.5" customHeight="1">
      <c r="A167" s="550"/>
      <c r="B167" s="200" t="s">
        <v>222</v>
      </c>
      <c r="C167" s="505"/>
      <c r="D167" s="164">
        <v>5</v>
      </c>
      <c r="E167" s="190">
        <v>1</v>
      </c>
      <c r="F167" s="162">
        <v>0</v>
      </c>
      <c r="G167" s="162">
        <v>0</v>
      </c>
      <c r="H167" s="162">
        <v>0</v>
      </c>
      <c r="I167" s="386">
        <v>5</v>
      </c>
    </row>
    <row r="168" spans="1:9" ht="77.25" customHeight="1" thickBot="1">
      <c r="A168" s="550"/>
      <c r="B168" s="199" t="s">
        <v>224</v>
      </c>
      <c r="C168" s="505"/>
      <c r="D168" s="164">
        <v>7</v>
      </c>
      <c r="E168" s="190">
        <v>1</v>
      </c>
      <c r="F168" s="162">
        <v>0</v>
      </c>
      <c r="G168" s="162">
        <v>0</v>
      </c>
      <c r="H168" s="162">
        <v>0</v>
      </c>
      <c r="I168" s="386">
        <v>7</v>
      </c>
    </row>
    <row r="169" spans="1:9" ht="70.5" customHeight="1" thickBot="1">
      <c r="A169" s="550"/>
      <c r="B169" s="200" t="s">
        <v>225</v>
      </c>
      <c r="C169" s="505"/>
      <c r="D169" s="164">
        <v>5</v>
      </c>
      <c r="E169" s="190">
        <v>1</v>
      </c>
      <c r="F169" s="162">
        <v>0</v>
      </c>
      <c r="G169" s="162">
        <v>0</v>
      </c>
      <c r="H169" s="162">
        <v>0</v>
      </c>
      <c r="I169" s="386">
        <v>5</v>
      </c>
    </row>
    <row r="170" spans="1:9" ht="53.25" customHeight="1" thickBot="1">
      <c r="A170" s="550"/>
      <c r="B170" s="200" t="s">
        <v>226</v>
      </c>
      <c r="C170" s="505"/>
      <c r="D170" s="170">
        <v>7</v>
      </c>
      <c r="E170" s="196">
        <v>1</v>
      </c>
      <c r="F170" s="163">
        <v>0</v>
      </c>
      <c r="G170" s="163">
        <v>0</v>
      </c>
      <c r="H170" s="163">
        <v>0</v>
      </c>
      <c r="I170" s="388">
        <v>7</v>
      </c>
    </row>
    <row r="171" spans="1:9" ht="36.75" customHeight="1" thickBot="1">
      <c r="A171" s="304"/>
      <c r="B171" s="287" t="s">
        <v>163</v>
      </c>
      <c r="C171" s="232"/>
      <c r="D171" s="283"/>
      <c r="E171" s="51"/>
      <c r="F171" s="35">
        <f>SUM(F166:F170)</f>
        <v>0</v>
      </c>
      <c r="G171" s="35">
        <f>SUM(G166:G170)</f>
        <v>0</v>
      </c>
      <c r="H171" s="35">
        <f>H170+H169+H168+H167+H166</f>
        <v>0</v>
      </c>
      <c r="I171" s="399">
        <f>SUM(I166:I170)</f>
        <v>29</v>
      </c>
    </row>
    <row r="172" spans="1:9" ht="87.75" customHeight="1" thickBot="1">
      <c r="A172" s="155" t="s">
        <v>53</v>
      </c>
      <c r="B172" s="63" t="s">
        <v>54</v>
      </c>
      <c r="C172" s="225" t="s">
        <v>165</v>
      </c>
      <c r="D172" s="70">
        <v>0.05</v>
      </c>
      <c r="E172" s="185" t="s">
        <v>148</v>
      </c>
      <c r="F172" s="30">
        <v>0</v>
      </c>
      <c r="G172" s="30">
        <v>0</v>
      </c>
      <c r="H172" s="30">
        <v>0</v>
      </c>
      <c r="I172" s="390">
        <v>10</v>
      </c>
    </row>
    <row r="173" spans="1:9" ht="34.5" customHeight="1" thickBot="1">
      <c r="A173" s="286"/>
      <c r="B173" s="287" t="s">
        <v>163</v>
      </c>
      <c r="C173" s="232"/>
      <c r="D173" s="305"/>
      <c r="E173" s="310"/>
      <c r="F173" s="30">
        <f>SUM(F172:F172)</f>
        <v>0</v>
      </c>
      <c r="G173" s="30">
        <f>SUM(G172:G172)</f>
        <v>0</v>
      </c>
      <c r="H173" s="30">
        <f>H172</f>
        <v>0</v>
      </c>
      <c r="I173" s="390">
        <f>SUM(I172:I172)</f>
        <v>10</v>
      </c>
    </row>
    <row r="174" spans="1:9" ht="27" customHeight="1" thickBot="1">
      <c r="A174" s="159"/>
      <c r="B174" s="311" t="s">
        <v>95</v>
      </c>
      <c r="C174" s="312"/>
      <c r="D174" s="313"/>
      <c r="E174" s="314"/>
      <c r="F174" s="182">
        <f>F173+F171+F164+F162+F158+F153+F134+F116+F114+F112+F101+F99+F97+F92+F82+F74+F64+F53+F44+F39+F23+F17</f>
        <v>603.0999999999999</v>
      </c>
      <c r="G174" s="182">
        <v>0</v>
      </c>
      <c r="H174" s="182">
        <v>0</v>
      </c>
      <c r="I174" s="402">
        <f>I173+I171+I164+I162+I158+I153+I134+I116+I114+I112+I101+I99+I97+I92+I82+I74+I64+I53+I44+I39+I23+I17</f>
        <v>2261.4</v>
      </c>
    </row>
    <row r="175" spans="1:9" ht="17.25" customHeight="1" thickBot="1">
      <c r="A175" s="542" t="s">
        <v>176</v>
      </c>
      <c r="B175" s="543"/>
      <c r="C175" s="543"/>
      <c r="D175" s="543"/>
      <c r="E175" s="543"/>
      <c r="F175" s="543"/>
      <c r="G175" s="543"/>
      <c r="H175" s="543"/>
      <c r="I175" s="544"/>
    </row>
    <row r="176" spans="1:9" ht="15" customHeight="1">
      <c r="A176" s="592" t="s">
        <v>227</v>
      </c>
      <c r="B176" s="592"/>
      <c r="C176" s="592"/>
      <c r="D176" s="592"/>
      <c r="E176" s="592"/>
      <c r="F176" s="592"/>
      <c r="G176" s="592"/>
      <c r="H176" s="592"/>
      <c r="I176" s="592"/>
    </row>
    <row r="177" spans="1:9" ht="43.5" customHeight="1">
      <c r="A177" s="575" t="s">
        <v>228</v>
      </c>
      <c r="B177" s="575"/>
      <c r="C177" s="575"/>
      <c r="D177" s="575"/>
      <c r="E177" s="575"/>
      <c r="F177" s="575"/>
      <c r="G177" s="575"/>
      <c r="H177" s="575"/>
      <c r="I177" s="575"/>
    </row>
    <row r="178" spans="1:9" ht="42.75" customHeight="1">
      <c r="A178" s="575" t="s">
        <v>229</v>
      </c>
      <c r="B178" s="575"/>
      <c r="C178" s="575"/>
      <c r="D178" s="575"/>
      <c r="E178" s="575"/>
      <c r="F178" s="575"/>
      <c r="G178" s="575"/>
      <c r="H178" s="575"/>
      <c r="I178" s="575"/>
    </row>
    <row r="179" spans="1:9" ht="15.75" customHeight="1">
      <c r="A179" s="593"/>
      <c r="B179" s="593"/>
      <c r="C179" s="593"/>
      <c r="D179" s="593"/>
      <c r="E179" s="593"/>
      <c r="F179" s="593"/>
      <c r="G179" s="593"/>
      <c r="H179" s="593"/>
      <c r="I179" s="593"/>
    </row>
    <row r="180" spans="1:9" ht="18.75">
      <c r="A180" s="418"/>
      <c r="B180" s="417"/>
      <c r="C180" s="419"/>
      <c r="D180" s="420"/>
      <c r="E180" s="421"/>
      <c r="F180" s="422"/>
      <c r="G180" s="422"/>
      <c r="H180" s="422"/>
      <c r="I180" s="423"/>
    </row>
    <row r="181" spans="1:9" ht="19.5" customHeight="1">
      <c r="A181" s="575" t="s">
        <v>261</v>
      </c>
      <c r="B181" s="575"/>
      <c r="C181" s="575"/>
      <c r="D181" s="575"/>
      <c r="E181" s="575"/>
      <c r="F181" s="575"/>
      <c r="G181" s="575"/>
      <c r="H181" s="575"/>
      <c r="I181" s="575"/>
    </row>
  </sheetData>
  <sheetProtection/>
  <mergeCells count="46">
    <mergeCell ref="C54:C62"/>
    <mergeCell ref="C18:C22"/>
    <mergeCell ref="A3:I3"/>
    <mergeCell ref="A181:I181"/>
    <mergeCell ref="A6:I6"/>
    <mergeCell ref="A176:I176"/>
    <mergeCell ref="A177:I177"/>
    <mergeCell ref="A178:I178"/>
    <mergeCell ref="A179:I179"/>
    <mergeCell ref="A1:I1"/>
    <mergeCell ref="A4:I4"/>
    <mergeCell ref="A5:I5"/>
    <mergeCell ref="C12:C16"/>
    <mergeCell ref="F8:I8"/>
    <mergeCell ref="E7:E9"/>
    <mergeCell ref="B7:B9"/>
    <mergeCell ref="F7:I7"/>
    <mergeCell ref="B14:B15"/>
    <mergeCell ref="C7:C9"/>
    <mergeCell ref="A45:A52"/>
    <mergeCell ref="A12:A16"/>
    <mergeCell ref="A18:A19"/>
    <mergeCell ref="A24:A38"/>
    <mergeCell ref="A40:A43"/>
    <mergeCell ref="C45:C52"/>
    <mergeCell ref="C35:C38"/>
    <mergeCell ref="C26:C28"/>
    <mergeCell ref="C30:C33"/>
    <mergeCell ref="A93:A96"/>
    <mergeCell ref="A65:A73"/>
    <mergeCell ref="C65:C73"/>
    <mergeCell ref="C109:C111"/>
    <mergeCell ref="A75:A81"/>
    <mergeCell ref="C93:C96"/>
    <mergeCell ref="C75:C81"/>
    <mergeCell ref="C83:C91"/>
    <mergeCell ref="B101:E101"/>
    <mergeCell ref="A175:I175"/>
    <mergeCell ref="C154:C157"/>
    <mergeCell ref="C103:C105"/>
    <mergeCell ref="C106:C108"/>
    <mergeCell ref="C135:C152"/>
    <mergeCell ref="A165:A170"/>
    <mergeCell ref="C165:C170"/>
    <mergeCell ref="C159:C161"/>
    <mergeCell ref="C117:C1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2014-07-15T05:38:08Z</cp:lastPrinted>
  <dcterms:created xsi:type="dcterms:W3CDTF">2013-09-19T10:56:19Z</dcterms:created>
  <dcterms:modified xsi:type="dcterms:W3CDTF">2014-07-15T05:52:25Z</dcterms:modified>
  <cp:category/>
  <cp:version/>
  <cp:contentType/>
  <cp:contentStatus/>
</cp:coreProperties>
</file>