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<sst xmlns="http://schemas.openxmlformats.org/spreadsheetml/2006/main" count="53" uniqueCount="39">
  <si>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</si>
  <si>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</si>
  <si>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</si>
  <si>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</si>
  <si>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Итого</t>
  </si>
  <si>
    <t>Бюджетные ассигнования бюджета города</t>
  </si>
  <si>
    <t>Бюджетные ассигнования за счет безвозмездных перечислений заинтересованных лиц</t>
  </si>
  <si>
    <t xml:space="preserve">Бюджетные ассигнования областного бюджета </t>
  </si>
  <si>
    <t>Финансовое обеспечение всего:</t>
  </si>
  <si>
    <t>1.</t>
  </si>
  <si>
    <t>Организация бесперебойного функционирования жилищно-коммунального комплекса, дорожного хозяйства и благоустройства  муниципального образования «Город Димитровград» Ульяновской области, в том числе:</t>
  </si>
  <si>
    <t>- Дорожное хозяйство;</t>
  </si>
  <si>
    <t>-Жилищное хозяйство;</t>
  </si>
  <si>
    <t>- Благоустройство;</t>
  </si>
  <si>
    <t>- Другие вопросы в области жилищно-коммунального хозяйства;</t>
  </si>
  <si>
    <t>- Культура</t>
  </si>
  <si>
    <t>Комитет по ЖКК</t>
  </si>
  <si>
    <t>74,98965</t>
  </si>
  <si>
    <t>0,00000</t>
  </si>
  <si>
    <t>0,00</t>
  </si>
  <si>
    <t>741,30000</t>
  </si>
  <si>
    <t>2.</t>
  </si>
  <si>
    <t>Обеспечение реализации мероприятий муниципальной программы.</t>
  </si>
  <si>
    <t>- Руководство и управление в сфере установленных функций.</t>
  </si>
  <si>
    <t>9 360,77313</t>
  </si>
  <si>
    <t>806,97194</t>
  </si>
  <si>
    <t>3.</t>
  </si>
  <si>
    <t>Приобретение специализированной техники и оборудования с использованием средств финансовой аренды (лизинга).</t>
  </si>
  <si>
    <t>МКУ «Городские дороги» (по согласованию)</t>
  </si>
  <si>
    <t>Комитет по ЖКК, МКУ «Городские дороги» (по согласованию) Муниципальное казенное учреждение «Контакт-Центр города Димитровграда» (по согласованию)</t>
  </si>
  <si>
    <t xml:space="preserve">- Приобретение техники и оборудования в лизинг**      </t>
  </si>
  <si>
    <t>Итого по муниципальной программе</t>
  </si>
  <si>
    <t xml:space="preserve">- Сельское хозяйсвто и рыболовство; </t>
  </si>
  <si>
    <t>Сбор, удаление отходов и очистка сточных вод</t>
  </si>
  <si>
    <t xml:space="preserve"> - Благоустройство,  в том числе: </t>
  </si>
  <si>
    <r>
      <t>** данное мероприятие программы реализуется при наличии соответствующих средств в бюджете города и доведения их до ответственного исполнителя</t>
    </r>
    <r>
      <rPr>
        <u val="single"/>
        <sz val="10"/>
        <rFont val="Times New Roman"/>
        <family val="1"/>
      </rPr>
      <t>;</t>
    </r>
  </si>
  <si>
    <t xml:space="preserve"> ».</t>
  </si>
  <si>
    <r>
      <t xml:space="preserve">  «4.Система программных мероприятий </t>
    </r>
    <r>
      <rPr>
        <sz val="14"/>
        <rFont val="Times New Roman"/>
        <family val="1"/>
      </rPr>
      <t xml:space="preserve">
 Для достижения целей и решения задач муниципальной программы предусмотрена реализация следующих мероприятий:
</t>
    </r>
  </si>
  <si>
    <t xml:space="preserve">ПРИЛОЖЕНИЕ                                                                  
к постановлению
Администрации города                                            от 11.11.2020№ 2388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</si>
</sst>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000"/>
  </numFmts>
  <fonts count="2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vertical="top" wrapText="1"/>
    </xf>
    <xf numFmtId="193" fontId="4" fillId="0" borderId="11" xfId="0" applyNumberFormat="1" applyFont="1" applyBorder="1" applyAlignment="1">
      <alignment horizontal="center" vertical="center" textRotation="90" wrapText="1"/>
    </xf>
    <xf numFmtId="193" fontId="4" fillId="0" borderId="12" xfId="0" applyNumberFormat="1" applyFont="1" applyBorder="1" applyAlignment="1">
      <alignment horizontal="center" vertical="center" textRotation="90" wrapText="1"/>
    </xf>
    <xf numFmtId="193" fontId="0" fillId="0" borderId="0" xfId="0" applyNumberFormat="1" applyAlignment="1">
      <alignment/>
    </xf>
    <xf numFmtId="193" fontId="0" fillId="0" borderId="11" xfId="0" applyNumberFormat="1" applyBorder="1" applyAlignment="1">
      <alignment vertical="top" wrapText="1"/>
    </xf>
    <xf numFmtId="193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93" fontId="4" fillId="0" borderId="15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193" fontId="5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193" fontId="4" fillId="0" borderId="12" xfId="0" applyNumberFormat="1" applyFont="1" applyFill="1" applyBorder="1" applyAlignment="1">
      <alignment horizontal="center" vertical="center" textRotation="90" wrapText="1"/>
    </xf>
    <xf numFmtId="193" fontId="4" fillId="0" borderId="15" xfId="0" applyNumberFormat="1" applyFont="1" applyFill="1" applyBorder="1" applyAlignment="1">
      <alignment horizontal="center" vertical="center" textRotation="90" wrapText="1"/>
    </xf>
    <xf numFmtId="193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33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="60" zoomScalePageLayoutView="0" workbookViewId="0" topLeftCell="A1">
      <selection activeCell="Y1" sqref="Y1:AE1"/>
    </sheetView>
  </sheetViews>
  <sheetFormatPr defaultColWidth="9.140625" defaultRowHeight="12.75"/>
  <cols>
    <col min="2" max="2" width="14.7109375" style="0" customWidth="1"/>
    <col min="3" max="3" width="11.7109375" style="0" customWidth="1"/>
    <col min="4" max="4" width="6.7109375" style="0" customWidth="1"/>
    <col min="5" max="5" width="5.7109375" style="0" customWidth="1"/>
    <col min="6" max="6" width="6.00390625" style="0" customWidth="1"/>
    <col min="7" max="7" width="7.57421875" style="0" customWidth="1"/>
    <col min="8" max="8" width="7.00390625" style="0" customWidth="1"/>
    <col min="9" max="9" width="5.7109375" style="0" customWidth="1"/>
    <col min="10" max="10" width="5.57421875" style="0" customWidth="1"/>
    <col min="11" max="11" width="5.8515625" style="0" customWidth="1"/>
    <col min="12" max="12" width="5.28125" style="0" customWidth="1"/>
    <col min="13" max="13" width="5.00390625" style="0" customWidth="1"/>
    <col min="14" max="14" width="5.28125" style="0" customWidth="1"/>
    <col min="15" max="15" width="5.00390625" style="0" customWidth="1"/>
    <col min="16" max="16" width="4.7109375" style="0" customWidth="1"/>
    <col min="17" max="17" width="5.421875" style="0" customWidth="1"/>
    <col min="18" max="18" width="4.421875" style="0" customWidth="1"/>
    <col min="19" max="19" width="5.7109375" style="0" customWidth="1"/>
    <col min="20" max="20" width="4.57421875" style="0" customWidth="1"/>
    <col min="21" max="21" width="5.57421875" style="0" customWidth="1"/>
    <col min="22" max="22" width="4.8515625" style="0" customWidth="1"/>
    <col min="23" max="23" width="5.57421875" style="0" customWidth="1"/>
    <col min="24" max="24" width="6.00390625" style="0" customWidth="1"/>
    <col min="25" max="25" width="6.140625" style="0" customWidth="1"/>
    <col min="26" max="26" width="6.28125" style="0" customWidth="1"/>
    <col min="27" max="27" width="5.57421875" style="0" customWidth="1"/>
    <col min="28" max="28" width="6.00390625" style="0" customWidth="1"/>
    <col min="29" max="29" width="5.8515625" style="0" customWidth="1"/>
    <col min="30" max="30" width="6.140625" style="0" customWidth="1"/>
    <col min="31" max="31" width="5.8515625" style="0" customWidth="1"/>
    <col min="32" max="32" width="13.28125" style="0" bestFit="1" customWidth="1"/>
  </cols>
  <sheetData>
    <row r="1" spans="25:31" ht="93" customHeight="1">
      <c r="Y1" s="59" t="s">
        <v>38</v>
      </c>
      <c r="Z1" s="60"/>
      <c r="AA1" s="60"/>
      <c r="AB1" s="60"/>
      <c r="AC1" s="60"/>
      <c r="AD1" s="60"/>
      <c r="AE1" s="60"/>
    </row>
    <row r="2" spans="25:31" ht="20.25" customHeight="1">
      <c r="Y2" s="27"/>
      <c r="Z2" s="28"/>
      <c r="AA2" s="28"/>
      <c r="AB2" s="28"/>
      <c r="AC2" s="28"/>
      <c r="AD2" s="28"/>
      <c r="AE2" s="28"/>
    </row>
    <row r="3" spans="1:31" ht="55.5" customHeight="1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5" ht="29.25" customHeight="1" thickBot="1">
      <c r="A4" s="1"/>
      <c r="D4" s="14"/>
      <c r="E4" s="14"/>
    </row>
    <row r="5" spans="1:31" ht="13.5" thickBot="1">
      <c r="A5" s="44" t="s">
        <v>0</v>
      </c>
      <c r="B5" s="44" t="s">
        <v>1</v>
      </c>
      <c r="C5" s="44" t="s">
        <v>2</v>
      </c>
      <c r="D5" s="47" t="s">
        <v>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56" t="s">
        <v>4</v>
      </c>
      <c r="Z5" s="57"/>
      <c r="AA5" s="57"/>
      <c r="AB5" s="57"/>
      <c r="AC5" s="57"/>
      <c r="AD5" s="57"/>
      <c r="AE5" s="58"/>
    </row>
    <row r="6" spans="1:31" ht="21" customHeight="1" thickBot="1">
      <c r="A6" s="45"/>
      <c r="B6" s="45"/>
      <c r="C6" s="45"/>
      <c r="D6" s="47" t="s">
        <v>5</v>
      </c>
      <c r="E6" s="48"/>
      <c r="F6" s="48"/>
      <c r="G6" s="48"/>
      <c r="H6" s="48"/>
      <c r="I6" s="48"/>
      <c r="J6" s="49"/>
      <c r="K6" s="47" t="s">
        <v>6</v>
      </c>
      <c r="L6" s="48"/>
      <c r="M6" s="48"/>
      <c r="N6" s="48"/>
      <c r="O6" s="48"/>
      <c r="P6" s="48"/>
      <c r="Q6" s="49"/>
      <c r="R6" s="50" t="s">
        <v>7</v>
      </c>
      <c r="S6" s="51"/>
      <c r="T6" s="51"/>
      <c r="U6" s="51"/>
      <c r="V6" s="51"/>
      <c r="W6" s="51"/>
      <c r="X6" s="52"/>
      <c r="Y6" s="61"/>
      <c r="Z6" s="62"/>
      <c r="AA6" s="62"/>
      <c r="AB6" s="62"/>
      <c r="AC6" s="62"/>
      <c r="AD6" s="62"/>
      <c r="AE6" s="2"/>
    </row>
    <row r="7" spans="1:31" ht="123.75" thickBot="1">
      <c r="A7" s="46"/>
      <c r="B7" s="46"/>
      <c r="C7" s="46"/>
      <c r="D7" s="3" t="s">
        <v>8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 t="s">
        <v>8</v>
      </c>
      <c r="L7" s="3">
        <v>2016</v>
      </c>
      <c r="M7" s="3">
        <v>2017</v>
      </c>
      <c r="N7" s="3">
        <v>2018</v>
      </c>
      <c r="O7" s="3">
        <v>2019</v>
      </c>
      <c r="P7" s="3">
        <v>2020</v>
      </c>
      <c r="Q7" s="3">
        <v>2021</v>
      </c>
      <c r="R7" s="3" t="s">
        <v>8</v>
      </c>
      <c r="S7" s="3">
        <v>2016</v>
      </c>
      <c r="T7" s="3">
        <v>2017</v>
      </c>
      <c r="U7" s="3">
        <v>2018</v>
      </c>
      <c r="V7" s="3">
        <v>2019</v>
      </c>
      <c r="W7" s="3">
        <v>2020</v>
      </c>
      <c r="X7" s="3">
        <v>2021</v>
      </c>
      <c r="Y7" s="3" t="s">
        <v>8</v>
      </c>
      <c r="Z7" s="3">
        <v>2016</v>
      </c>
      <c r="AA7" s="3">
        <v>2017</v>
      </c>
      <c r="AB7" s="3">
        <v>2018</v>
      </c>
      <c r="AC7" s="3">
        <v>2019</v>
      </c>
      <c r="AD7" s="3">
        <v>2020</v>
      </c>
      <c r="AE7" s="3">
        <v>2021</v>
      </c>
    </row>
    <row r="8" spans="1:31" ht="13.5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46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</row>
    <row r="9" spans="1:32" ht="189.75" customHeight="1">
      <c r="A9" s="53" t="s">
        <v>9</v>
      </c>
      <c r="B9" s="19" t="s">
        <v>10</v>
      </c>
      <c r="C9" s="19" t="s">
        <v>29</v>
      </c>
      <c r="D9" s="12">
        <f>SUM(E9:J9)</f>
        <v>771862.93691</v>
      </c>
      <c r="E9" s="12">
        <f aca="true" t="shared" si="0" ref="E9:U9">E30+E31+E32+E35+E36</f>
        <v>115209.5234</v>
      </c>
      <c r="F9" s="12">
        <f t="shared" si="0"/>
        <v>116322.4664</v>
      </c>
      <c r="G9" s="12">
        <f t="shared" si="0"/>
        <v>164061.64685000002</v>
      </c>
      <c r="H9" s="12">
        <f>H29+H30+H31+H32+H35+H36</f>
        <v>139609.29126</v>
      </c>
      <c r="I9" s="12">
        <f>I29+I30+I31+I32+I35+I36</f>
        <v>154301.81654</v>
      </c>
      <c r="J9" s="12">
        <f>J29+J30+J31+J32+J35+J36</f>
        <v>82358.19246</v>
      </c>
      <c r="K9" s="12">
        <f t="shared" si="0"/>
        <v>74.98965</v>
      </c>
      <c r="L9" s="12">
        <f t="shared" si="0"/>
        <v>0</v>
      </c>
      <c r="M9" s="12">
        <f t="shared" si="0"/>
        <v>0</v>
      </c>
      <c r="N9" s="12">
        <f t="shared" si="0"/>
        <v>74.98965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>S9+T9+U9+V9+W9+X9</f>
        <v>536325.79021</v>
      </c>
      <c r="S9" s="12">
        <f t="shared" si="0"/>
        <v>126829.85195</v>
      </c>
      <c r="T9" s="12">
        <f t="shared" si="0"/>
        <v>63045.86392</v>
      </c>
      <c r="U9" s="12">
        <f t="shared" si="0"/>
        <v>116731.82994</v>
      </c>
      <c r="V9" s="12">
        <f>V29+V30+V31+V32+V35+V36</f>
        <v>86104.82395</v>
      </c>
      <c r="W9" s="12">
        <f>W29+W30+W32+W35</f>
        <v>75984.60045</v>
      </c>
      <c r="X9" s="12">
        <f>X29+X30+X31+X32+X35+X36</f>
        <v>67628.82</v>
      </c>
      <c r="Y9" s="12">
        <f>Y29+Y30+Y31+Y32+Y35+Y36</f>
        <v>1308263.71677</v>
      </c>
      <c r="Z9" s="12">
        <f>Z29+Z30+Z31+Z32+Z34+Z35+Z36</f>
        <v>242039.37535</v>
      </c>
      <c r="AA9" s="12">
        <f>AA29+AA30+AA31+AA32+AA34+AA35+AA36</f>
        <v>179368.33032</v>
      </c>
      <c r="AB9" s="12">
        <f>AB29+AB30+AB31+AB32+AB34+AB35+AB36</f>
        <v>280868.46644</v>
      </c>
      <c r="AC9" s="12">
        <f>AC29+AC30+AC31+AC32+AC35+AC36</f>
        <v>225714.11521000002</v>
      </c>
      <c r="AD9" s="12">
        <f>AD29+AD30+AD31+AD32+AD35+AD36</f>
        <v>230286.41699000003</v>
      </c>
      <c r="AE9" s="12">
        <f>AE29+AE30+AE31+AE32+AE35+AE36</f>
        <v>149987.01246</v>
      </c>
      <c r="AF9" s="14"/>
    </row>
    <row r="10" spans="1:31" ht="12.75" customHeight="1" hidden="1">
      <c r="A10" s="54"/>
      <c r="B10" s="6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 hidden="1">
      <c r="A11" s="54"/>
      <c r="B11" s="5"/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 hidden="1">
      <c r="A12" s="54"/>
      <c r="B12" s="5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 customHeight="1" hidden="1">
      <c r="A13" s="54"/>
      <c r="B13" s="5"/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2.5" customHeight="1" hidden="1">
      <c r="A14" s="54"/>
      <c r="B14" s="5" t="s">
        <v>12</v>
      </c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 customHeight="1" hidden="1">
      <c r="A15" s="54"/>
      <c r="B15" s="5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 hidden="1">
      <c r="A16" s="54"/>
      <c r="B16" s="5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 hidden="1">
      <c r="A17" s="54"/>
      <c r="B17" s="5"/>
      <c r="C17" s="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 hidden="1">
      <c r="A18" s="54"/>
      <c r="B18" s="6"/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33.75" customHeight="1" hidden="1">
      <c r="A19" s="54"/>
      <c r="B19" s="6" t="s">
        <v>13</v>
      </c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 hidden="1">
      <c r="A20" s="54"/>
      <c r="B20" s="5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hidden="1">
      <c r="A21" s="54"/>
      <c r="B21" s="6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hidden="1">
      <c r="A22" s="54"/>
      <c r="B22" s="6"/>
      <c r="C22" s="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hidden="1">
      <c r="A23" s="54"/>
      <c r="B23" s="6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hidden="1">
      <c r="A24" s="54"/>
      <c r="B24" s="6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78.75" customHeight="1" hidden="1">
      <c r="A25" s="54"/>
      <c r="B25" s="6" t="s">
        <v>14</v>
      </c>
      <c r="C25" s="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 customHeight="1" hidden="1">
      <c r="A26" s="54"/>
      <c r="B26" s="6"/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 customHeight="1" hidden="1">
      <c r="A27" s="54"/>
      <c r="B27" s="6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3.5" customHeight="1" hidden="1" thickBot="1">
      <c r="A28" s="54"/>
      <c r="B28" s="6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53.25" customHeight="1">
      <c r="A29" s="54"/>
      <c r="B29" s="23" t="s">
        <v>32</v>
      </c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f>S29+T29+U29+V29+W29+X29</f>
        <v>3227.64</v>
      </c>
      <c r="S29" s="12">
        <v>0</v>
      </c>
      <c r="T29" s="12">
        <v>0</v>
      </c>
      <c r="U29" s="12">
        <v>0</v>
      </c>
      <c r="V29" s="12">
        <v>0</v>
      </c>
      <c r="W29" s="12">
        <v>1613.82</v>
      </c>
      <c r="X29" s="12">
        <v>1613.82</v>
      </c>
      <c r="Y29" s="12">
        <f>Z29+AA29+AB29+AC29+AD29+AE29</f>
        <v>3227.64</v>
      </c>
      <c r="Z29" s="12">
        <v>0</v>
      </c>
      <c r="AA29" s="12">
        <v>0</v>
      </c>
      <c r="AB29" s="12">
        <v>0</v>
      </c>
      <c r="AC29" s="12">
        <v>0</v>
      </c>
      <c r="AD29" s="12">
        <f>W29</f>
        <v>1613.82</v>
      </c>
      <c r="AE29" s="12">
        <f>X29</f>
        <v>1613.82</v>
      </c>
    </row>
    <row r="30" spans="1:31" ht="82.5" customHeight="1">
      <c r="A30" s="54"/>
      <c r="B30" s="6" t="s">
        <v>11</v>
      </c>
      <c r="C30" s="15"/>
      <c r="D30" s="16">
        <f>E30+F30+G30+H30+I30+J30</f>
        <v>151140.19803</v>
      </c>
      <c r="E30" s="12">
        <v>12996.11912</v>
      </c>
      <c r="F30" s="12">
        <v>13458.71138</v>
      </c>
      <c r="G30" s="12">
        <v>55996.83816</v>
      </c>
      <c r="H30" s="16">
        <v>10027.37895</v>
      </c>
      <c r="I30" s="12">
        <v>32383.96442</v>
      </c>
      <c r="J30" s="12">
        <v>26277.186</v>
      </c>
      <c r="K30" s="12">
        <f>L30+M30+N30+O30+P30+Q30</f>
        <v>74.98965</v>
      </c>
      <c r="L30" s="12">
        <v>0</v>
      </c>
      <c r="M30" s="12">
        <v>0</v>
      </c>
      <c r="N30" s="12" t="s">
        <v>17</v>
      </c>
      <c r="O30" s="12">
        <v>0</v>
      </c>
      <c r="P30" s="12">
        <v>0</v>
      </c>
      <c r="Q30" s="12">
        <v>0</v>
      </c>
      <c r="R30" s="16">
        <f>SUM(S30:X30)</f>
        <v>430162.28909999994</v>
      </c>
      <c r="S30" s="12">
        <v>105598.02695</v>
      </c>
      <c r="T30" s="12">
        <v>24709.48009</v>
      </c>
      <c r="U30" s="12">
        <v>107134.53325</v>
      </c>
      <c r="V30" s="12">
        <v>76498.12058</v>
      </c>
      <c r="W30" s="12">
        <v>50222.12823</v>
      </c>
      <c r="X30" s="12">
        <v>66000</v>
      </c>
      <c r="Y30" s="16">
        <f>SUM(Z30:AE30)</f>
        <v>581377.47678</v>
      </c>
      <c r="Z30" s="12">
        <f>E30+S30</f>
        <v>118594.14607</v>
      </c>
      <c r="AA30" s="12">
        <f aca="true" t="shared" si="1" ref="AA30:AE31">F30+M30+T30</f>
        <v>38168.191470000005</v>
      </c>
      <c r="AB30" s="12">
        <f t="shared" si="1"/>
        <v>163206.36106</v>
      </c>
      <c r="AC30" s="12">
        <f t="shared" si="1"/>
        <v>86525.49953</v>
      </c>
      <c r="AD30" s="12">
        <f t="shared" si="1"/>
        <v>82606.09265</v>
      </c>
      <c r="AE30" s="12">
        <f t="shared" si="1"/>
        <v>92277.186</v>
      </c>
    </row>
    <row r="31" spans="1:31" ht="63.75" customHeight="1">
      <c r="A31" s="54"/>
      <c r="B31" s="8" t="s">
        <v>12</v>
      </c>
      <c r="C31" s="7"/>
      <c r="D31" s="16">
        <f>E31+F31+G31+H31+I31+J31</f>
        <v>4642.52167</v>
      </c>
      <c r="E31" s="12">
        <v>724.12336</v>
      </c>
      <c r="F31" s="12">
        <v>316.87008</v>
      </c>
      <c r="G31" s="12">
        <v>1361.61581</v>
      </c>
      <c r="H31" s="12">
        <v>784.71242</v>
      </c>
      <c r="I31" s="12">
        <v>0</v>
      </c>
      <c r="J31" s="12">
        <v>1455.2</v>
      </c>
      <c r="K31" s="12">
        <f>L31+M31+N31+O31+P31+Q31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f>S31+T31+U31+V31+W31+X31</f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6">
        <f>SUM(Z31:AE31)</f>
        <v>4642.52167</v>
      </c>
      <c r="Z31" s="12">
        <f>E31+L31+S31</f>
        <v>724.12336</v>
      </c>
      <c r="AA31" s="12">
        <f t="shared" si="1"/>
        <v>316.87008</v>
      </c>
      <c r="AB31" s="12">
        <f t="shared" si="1"/>
        <v>1361.61581</v>
      </c>
      <c r="AC31" s="12">
        <f t="shared" si="1"/>
        <v>784.71242</v>
      </c>
      <c r="AD31" s="12">
        <f t="shared" si="1"/>
        <v>0</v>
      </c>
      <c r="AE31" s="12">
        <f t="shared" si="1"/>
        <v>1455.2</v>
      </c>
    </row>
    <row r="32" spans="1:31" ht="12.75" customHeight="1">
      <c r="A32" s="54"/>
      <c r="B32" s="37" t="s">
        <v>34</v>
      </c>
      <c r="C32" s="39"/>
      <c r="D32" s="40">
        <f>E32+F32+G32+H32+I32+J32</f>
        <v>180516.18327</v>
      </c>
      <c r="E32" s="42">
        <v>19987.76165</v>
      </c>
      <c r="F32" s="42">
        <v>24059.82713</v>
      </c>
      <c r="G32" s="42">
        <v>23779.55885</v>
      </c>
      <c r="H32" s="40">
        <v>41532.10363</v>
      </c>
      <c r="I32" s="42">
        <v>56804.90047</v>
      </c>
      <c r="J32" s="42">
        <v>14352.03154</v>
      </c>
      <c r="K32" s="42">
        <f>L32+M32+N32+O32+P32+Q32</f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f>S32+T32+U32+V32+W32+X32</f>
        <v>7710.50222</v>
      </c>
      <c r="S32" s="42">
        <v>4291</v>
      </c>
      <c r="T32" s="42" t="s">
        <v>19</v>
      </c>
      <c r="U32" s="42">
        <v>1492.6</v>
      </c>
      <c r="V32" s="42">
        <v>1763.25</v>
      </c>
      <c r="W32" s="42">
        <v>148.65222</v>
      </c>
      <c r="X32" s="42">
        <f>X34</f>
        <v>15</v>
      </c>
      <c r="Y32" s="40">
        <f>SUM(Z32:AE33)</f>
        <v>188226.68549</v>
      </c>
      <c r="Z32" s="42">
        <f aca="true" t="shared" si="2" ref="Z32:AE32">E32+S32</f>
        <v>24278.76165</v>
      </c>
      <c r="AA32" s="42">
        <f t="shared" si="2"/>
        <v>24059.82713</v>
      </c>
      <c r="AB32" s="42">
        <f t="shared" si="2"/>
        <v>25272.15885</v>
      </c>
      <c r="AC32" s="42">
        <f t="shared" si="2"/>
        <v>43295.35363</v>
      </c>
      <c r="AD32" s="42">
        <f t="shared" si="2"/>
        <v>56953.552690000004</v>
      </c>
      <c r="AE32" s="42">
        <f t="shared" si="2"/>
        <v>14367.03154</v>
      </c>
    </row>
    <row r="33" spans="1:31" ht="50.25" customHeight="1">
      <c r="A33" s="54"/>
      <c r="B33" s="38"/>
      <c r="C33" s="39"/>
      <c r="D33" s="41"/>
      <c r="E33" s="42"/>
      <c r="F33" s="42"/>
      <c r="G33" s="42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  <c r="Z33" s="42"/>
      <c r="AA33" s="42"/>
      <c r="AB33" s="42"/>
      <c r="AC33" s="42"/>
      <c r="AD33" s="42"/>
      <c r="AE33" s="42"/>
    </row>
    <row r="34" spans="1:31" ht="50.25" customHeight="1">
      <c r="A34" s="54"/>
      <c r="B34" s="24" t="s">
        <v>33</v>
      </c>
      <c r="C34" s="21"/>
      <c r="D34" s="22">
        <f>E34+F34+G34+H34+I34+J34</f>
        <v>16.50659</v>
      </c>
      <c r="E34" s="12">
        <v>0</v>
      </c>
      <c r="F34" s="12">
        <v>0</v>
      </c>
      <c r="G34" s="12">
        <v>0</v>
      </c>
      <c r="H34" s="22">
        <v>7.89474</v>
      </c>
      <c r="I34" s="12">
        <v>7.82238</v>
      </c>
      <c r="J34" s="12">
        <v>0.78947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f>S34+T34+U34+V34+W34+X34</f>
        <v>315</v>
      </c>
      <c r="S34" s="12">
        <v>0</v>
      </c>
      <c r="T34" s="12">
        <v>0</v>
      </c>
      <c r="U34" s="12">
        <v>0</v>
      </c>
      <c r="V34" s="12">
        <v>150</v>
      </c>
      <c r="W34" s="12">
        <v>150</v>
      </c>
      <c r="X34" s="12">
        <v>15</v>
      </c>
      <c r="Y34" s="22">
        <f>SUM(Z34:AE34)</f>
        <v>331.50659</v>
      </c>
      <c r="Z34" s="12">
        <v>0</v>
      </c>
      <c r="AA34" s="12">
        <v>0</v>
      </c>
      <c r="AB34" s="12">
        <v>0</v>
      </c>
      <c r="AC34" s="12">
        <f aca="true" t="shared" si="3" ref="AC34:AE35">H34+V34</f>
        <v>157.89474</v>
      </c>
      <c r="AD34" s="12">
        <f t="shared" si="3"/>
        <v>157.82238</v>
      </c>
      <c r="AE34" s="12">
        <f t="shared" si="3"/>
        <v>15.78947</v>
      </c>
    </row>
    <row r="35" spans="1:31" ht="66.75" customHeight="1">
      <c r="A35" s="54"/>
      <c r="B35" s="9" t="s">
        <v>14</v>
      </c>
      <c r="C35" s="7"/>
      <c r="D35" s="16">
        <f>E35+F35+G35+H35+I35+J35</f>
        <v>435344.03394000005</v>
      </c>
      <c r="E35" s="12">
        <v>81501.51927</v>
      </c>
      <c r="F35" s="12">
        <v>78267.05781</v>
      </c>
      <c r="G35" s="12">
        <v>82923.63403</v>
      </c>
      <c r="H35" s="12">
        <v>87265.09626</v>
      </c>
      <c r="I35" s="12">
        <v>65112.95165</v>
      </c>
      <c r="J35" s="12">
        <v>40273.77492</v>
      </c>
      <c r="K35" s="12">
        <f>L35+M35+N35+O35+P35+Q35</f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f>S35+T35+U35+V35+W35+X35</f>
        <v>94484.05889</v>
      </c>
      <c r="S35" s="12">
        <v>16940.825</v>
      </c>
      <c r="T35" s="12">
        <v>37595.08383</v>
      </c>
      <c r="U35" s="12">
        <v>8104.69669</v>
      </c>
      <c r="V35" s="12">
        <v>7843.45337</v>
      </c>
      <c r="W35" s="12">
        <v>24000</v>
      </c>
      <c r="X35" s="12">
        <v>0</v>
      </c>
      <c r="Y35" s="16">
        <f>SUM(Z35:AE35)</f>
        <v>529828.0928300001</v>
      </c>
      <c r="Z35" s="12">
        <f>E35+S35</f>
        <v>98442.34427</v>
      </c>
      <c r="AA35" s="12">
        <f>F35+T35</f>
        <v>115862.14164</v>
      </c>
      <c r="AB35" s="12">
        <f>G35+U35</f>
        <v>91028.33072</v>
      </c>
      <c r="AC35" s="12">
        <f t="shared" si="3"/>
        <v>95108.54963000001</v>
      </c>
      <c r="AD35" s="12">
        <f t="shared" si="3"/>
        <v>89112.95165</v>
      </c>
      <c r="AE35" s="12">
        <f t="shared" si="3"/>
        <v>40273.77492</v>
      </c>
    </row>
    <row r="36" spans="1:31" ht="48.75" customHeight="1">
      <c r="A36" s="55"/>
      <c r="B36" s="10" t="s">
        <v>15</v>
      </c>
      <c r="C36" s="11"/>
      <c r="D36" s="13">
        <f>E36+F36+G36+H36+I36+J36</f>
        <v>220</v>
      </c>
      <c r="E36" s="13">
        <v>0</v>
      </c>
      <c r="F36" s="13">
        <v>220</v>
      </c>
      <c r="G36" s="13">
        <v>0</v>
      </c>
      <c r="H36" s="13">
        <v>0</v>
      </c>
      <c r="I36" s="13">
        <v>0</v>
      </c>
      <c r="J36" s="13">
        <v>0</v>
      </c>
      <c r="K36" s="13">
        <f>L36+M36+N36+O36+P36+Q36</f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f>S36+T36+U36+V36+W36+X36</f>
        <v>741.3</v>
      </c>
      <c r="S36" s="13">
        <v>0</v>
      </c>
      <c r="T36" s="13" t="s">
        <v>20</v>
      </c>
      <c r="U36" s="13">
        <v>0</v>
      </c>
      <c r="V36" s="13">
        <v>0</v>
      </c>
      <c r="W36" s="13">
        <v>0</v>
      </c>
      <c r="X36" s="13">
        <v>0</v>
      </c>
      <c r="Y36" s="13">
        <f>Z36+AA36+AB36+AC36+AD36+AE36</f>
        <v>961.3</v>
      </c>
      <c r="Z36" s="13">
        <f>E36+L36+S36</f>
        <v>0</v>
      </c>
      <c r="AA36" s="13">
        <f aca="true" t="shared" si="4" ref="AA36:AE37">F36+M36+T36</f>
        <v>961.3</v>
      </c>
      <c r="AB36" s="13">
        <f t="shared" si="4"/>
        <v>0</v>
      </c>
      <c r="AC36" s="13">
        <f t="shared" si="4"/>
        <v>0</v>
      </c>
      <c r="AD36" s="13">
        <f t="shared" si="4"/>
        <v>0</v>
      </c>
      <c r="AE36" s="13">
        <f t="shared" si="4"/>
        <v>0</v>
      </c>
    </row>
    <row r="37" spans="1:31" ht="56.25">
      <c r="A37" s="43" t="s">
        <v>21</v>
      </c>
      <c r="B37" s="19" t="s">
        <v>22</v>
      </c>
      <c r="C37" s="43" t="s">
        <v>16</v>
      </c>
      <c r="D37" s="42">
        <f>E37+F37+G37+H37+I37+J37</f>
        <v>64794.60311000001</v>
      </c>
      <c r="E37" s="42">
        <v>10566.24985</v>
      </c>
      <c r="F37" s="42" t="s">
        <v>24</v>
      </c>
      <c r="G37" s="42">
        <v>10614.84979</v>
      </c>
      <c r="H37" s="42">
        <v>10471.02943</v>
      </c>
      <c r="I37" s="42">
        <v>11263.40319</v>
      </c>
      <c r="J37" s="42">
        <v>12518.29772</v>
      </c>
      <c r="K37" s="42">
        <f>L37+M37+N37+O37+P37+Q37</f>
        <v>0</v>
      </c>
      <c r="L37" s="42" t="s">
        <v>18</v>
      </c>
      <c r="M37" s="42" t="s">
        <v>18</v>
      </c>
      <c r="N37" s="42" t="s">
        <v>18</v>
      </c>
      <c r="O37" s="42" t="s">
        <v>18</v>
      </c>
      <c r="P37" s="42" t="s">
        <v>18</v>
      </c>
      <c r="Q37" s="42" t="s">
        <v>18</v>
      </c>
      <c r="R37" s="42">
        <f>S37+T37+U37+V37+W37+X37</f>
        <v>1739.2585100000001</v>
      </c>
      <c r="S37" s="42" t="s">
        <v>18</v>
      </c>
      <c r="T37" s="42" t="s">
        <v>18</v>
      </c>
      <c r="U37" s="42" t="s">
        <v>25</v>
      </c>
      <c r="V37" s="42">
        <v>932.28657</v>
      </c>
      <c r="W37" s="42" t="s">
        <v>18</v>
      </c>
      <c r="X37" s="42" t="s">
        <v>18</v>
      </c>
      <c r="Y37" s="42">
        <f>SUM(Z37:AE39)</f>
        <v>66533.86162000001</v>
      </c>
      <c r="Z37" s="42">
        <f>E37+L37+S37</f>
        <v>10566.24985</v>
      </c>
      <c r="AA37" s="42">
        <f t="shared" si="4"/>
        <v>9360.77313</v>
      </c>
      <c r="AB37" s="42">
        <f t="shared" si="4"/>
        <v>11421.82173</v>
      </c>
      <c r="AC37" s="42">
        <f t="shared" si="4"/>
        <v>11403.316</v>
      </c>
      <c r="AD37" s="42">
        <f t="shared" si="4"/>
        <v>11263.40319</v>
      </c>
      <c r="AE37" s="42">
        <f t="shared" si="4"/>
        <v>12518.29772</v>
      </c>
    </row>
    <row r="38" spans="1:31" ht="45">
      <c r="A38" s="43"/>
      <c r="B38" s="19" t="s">
        <v>23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ht="12.75">
      <c r="A39" s="43"/>
      <c r="B39" s="6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ht="90">
      <c r="A40" s="43" t="s">
        <v>26</v>
      </c>
      <c r="B40" s="19" t="s">
        <v>27</v>
      </c>
      <c r="C40" s="43" t="s">
        <v>28</v>
      </c>
      <c r="D40" s="42">
        <f>E40+F40+G40+H40+I40+J40</f>
        <v>7288.80046</v>
      </c>
      <c r="E40" s="42">
        <v>0</v>
      </c>
      <c r="F40" s="42">
        <v>0</v>
      </c>
      <c r="G40" s="42">
        <v>0</v>
      </c>
      <c r="H40" s="42">
        <v>3756.1915</v>
      </c>
      <c r="I40" s="42">
        <v>3532.60896</v>
      </c>
      <c r="J40" s="42">
        <v>0</v>
      </c>
      <c r="K40" s="42">
        <f>L40+M40+N40+O40+P40+Q40</f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f>S40+T40+U40+V40+W40+X40</f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f>Z40+AA40+AB40+AC40+AD40+AE40</f>
        <v>7288.80046</v>
      </c>
      <c r="Z40" s="42">
        <f aca="true" t="shared" si="5" ref="Z40:AE40">E40+S40</f>
        <v>0</v>
      </c>
      <c r="AA40" s="42">
        <f t="shared" si="5"/>
        <v>0</v>
      </c>
      <c r="AB40" s="42">
        <f t="shared" si="5"/>
        <v>0</v>
      </c>
      <c r="AC40" s="42">
        <f t="shared" si="5"/>
        <v>3756.1915</v>
      </c>
      <c r="AD40" s="42">
        <f t="shared" si="5"/>
        <v>3532.60896</v>
      </c>
      <c r="AE40" s="42">
        <f t="shared" si="5"/>
        <v>0</v>
      </c>
    </row>
    <row r="41" spans="1:31" ht="45">
      <c r="A41" s="43"/>
      <c r="B41" s="20" t="s">
        <v>30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ht="28.5" customHeight="1">
      <c r="A42" s="29" t="s">
        <v>31</v>
      </c>
      <c r="B42" s="30"/>
      <c r="C42" s="31"/>
      <c r="D42" s="26">
        <f>E42+F42+G42+H42+I42+J42</f>
        <v>843946.34048</v>
      </c>
      <c r="E42" s="26">
        <f aca="true" t="shared" si="6" ref="E42:U42">E9+E37+E40</f>
        <v>125775.77325</v>
      </c>
      <c r="F42" s="26">
        <f t="shared" si="6"/>
        <v>125683.23953</v>
      </c>
      <c r="G42" s="26">
        <f t="shared" si="6"/>
        <v>174676.49664000003</v>
      </c>
      <c r="H42" s="26">
        <f>H40+H37+H9</f>
        <v>153836.51219</v>
      </c>
      <c r="I42" s="26">
        <f>I40+I37+I9</f>
        <v>169097.82869</v>
      </c>
      <c r="J42" s="26">
        <f>J9+J37+J40</f>
        <v>94876.49018000001</v>
      </c>
      <c r="K42" s="26">
        <f t="shared" si="6"/>
        <v>74.98965</v>
      </c>
      <c r="L42" s="26">
        <f t="shared" si="6"/>
        <v>0</v>
      </c>
      <c r="M42" s="26">
        <f t="shared" si="6"/>
        <v>0</v>
      </c>
      <c r="N42" s="26">
        <f t="shared" si="6"/>
        <v>74.98965</v>
      </c>
      <c r="O42" s="26">
        <f t="shared" si="6"/>
        <v>0</v>
      </c>
      <c r="P42" s="26">
        <f t="shared" si="6"/>
        <v>0</v>
      </c>
      <c r="Q42" s="26">
        <f t="shared" si="6"/>
        <v>0</v>
      </c>
      <c r="R42" s="26">
        <f>S42+T42+U42+V42+W42+X42</f>
        <v>538065.0487200001</v>
      </c>
      <c r="S42" s="26">
        <f t="shared" si="6"/>
        <v>126829.85195</v>
      </c>
      <c r="T42" s="26">
        <f t="shared" si="6"/>
        <v>63045.86392</v>
      </c>
      <c r="U42" s="26">
        <f t="shared" si="6"/>
        <v>117538.80188</v>
      </c>
      <c r="V42" s="26">
        <f>V37+V9</f>
        <v>87037.11052</v>
      </c>
      <c r="W42" s="26">
        <f>W40+W37+W9</f>
        <v>75984.60045</v>
      </c>
      <c r="X42" s="26">
        <f>X40+X37+X9</f>
        <v>67628.82</v>
      </c>
      <c r="Y42" s="26">
        <f>Z42+AA42+AB42+AC42+AD42+AE42</f>
        <v>1382086.37885</v>
      </c>
      <c r="Z42" s="26">
        <f aca="true" t="shared" si="7" ref="Z42:AE42">E42+L42+S42</f>
        <v>252605.6252</v>
      </c>
      <c r="AA42" s="26">
        <f t="shared" si="7"/>
        <v>188729.10345</v>
      </c>
      <c r="AB42" s="26">
        <f t="shared" si="7"/>
        <v>292290.28817</v>
      </c>
      <c r="AC42" s="26">
        <f>H42+O42+V42</f>
        <v>240873.62271000003</v>
      </c>
      <c r="AD42" s="26">
        <f>AD40+AD37+AD9</f>
        <v>245082.42914000002</v>
      </c>
      <c r="AE42" s="26">
        <f t="shared" si="7"/>
        <v>162505.31018000003</v>
      </c>
    </row>
    <row r="43" spans="1:31" ht="41.25" customHeight="1">
      <c r="A43" s="32"/>
      <c r="B43" s="33"/>
      <c r="C43" s="3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ht="12.75">
      <c r="A44" s="4" t="s">
        <v>35</v>
      </c>
    </row>
    <row r="45" spans="1:31" ht="15.75">
      <c r="A45" s="4"/>
      <c r="AE45" s="25" t="s">
        <v>36</v>
      </c>
    </row>
    <row r="46" ht="12.75">
      <c r="Y46" s="14"/>
    </row>
    <row r="47" ht="12.75">
      <c r="G47" s="14"/>
    </row>
    <row r="48" ht="12.75">
      <c r="H48" s="14"/>
    </row>
    <row r="49" ht="12.75">
      <c r="X49" s="14"/>
    </row>
    <row r="53" ht="12.75">
      <c r="J53" s="14"/>
    </row>
  </sheetData>
  <sheetProtection/>
  <mergeCells count="132">
    <mergeCell ref="T32:T33"/>
    <mergeCell ref="U32:U33"/>
    <mergeCell ref="K6:Q6"/>
    <mergeCell ref="N32:N33"/>
    <mergeCell ref="Y1:AE1"/>
    <mergeCell ref="R32:R33"/>
    <mergeCell ref="S32:S33"/>
    <mergeCell ref="AE32:AE33"/>
    <mergeCell ref="Y6:AD6"/>
    <mergeCell ref="AB32:AB33"/>
    <mergeCell ref="AC32:AC33"/>
    <mergeCell ref="AD32:AD33"/>
    <mergeCell ref="AA32:AA33"/>
    <mergeCell ref="V32:V33"/>
    <mergeCell ref="A9:A36"/>
    <mergeCell ref="O32:O33"/>
    <mergeCell ref="Y5:AE5"/>
    <mergeCell ref="D6:J6"/>
    <mergeCell ref="I32:I33"/>
    <mergeCell ref="J32:J33"/>
    <mergeCell ref="P32:P33"/>
    <mergeCell ref="Q32:Q33"/>
    <mergeCell ref="G32:G33"/>
    <mergeCell ref="H32:H33"/>
    <mergeCell ref="L37:L39"/>
    <mergeCell ref="M37:M39"/>
    <mergeCell ref="M32:M33"/>
    <mergeCell ref="A5:A7"/>
    <mergeCell ref="B5:B7"/>
    <mergeCell ref="C5:C7"/>
    <mergeCell ref="D5:X5"/>
    <mergeCell ref="R6:X6"/>
    <mergeCell ref="K32:K33"/>
    <mergeCell ref="L32:L33"/>
    <mergeCell ref="A37:A39"/>
    <mergeCell ref="C37:C39"/>
    <mergeCell ref="D37:D39"/>
    <mergeCell ref="E37:E39"/>
    <mergeCell ref="W32:W33"/>
    <mergeCell ref="X32:X33"/>
    <mergeCell ref="Y32:Y33"/>
    <mergeCell ref="Z32:Z33"/>
    <mergeCell ref="E32:E33"/>
    <mergeCell ref="F32:F33"/>
    <mergeCell ref="Y37:Y39"/>
    <mergeCell ref="N37:N39"/>
    <mergeCell ref="O37:O39"/>
    <mergeCell ref="P37:P39"/>
    <mergeCell ref="Q37:Q39"/>
    <mergeCell ref="X37:X39"/>
    <mergeCell ref="J37:J39"/>
    <mergeCell ref="K37:K39"/>
    <mergeCell ref="H40:H41"/>
    <mergeCell ref="I40:I41"/>
    <mergeCell ref="V37:V39"/>
    <mergeCell ref="W37:W39"/>
    <mergeCell ref="H37:H39"/>
    <mergeCell ref="I37:I39"/>
    <mergeCell ref="V40:V41"/>
    <mergeCell ref="W40:W41"/>
    <mergeCell ref="N40:N41"/>
    <mergeCell ref="O40:O41"/>
    <mergeCell ref="A40:A41"/>
    <mergeCell ref="C40:C41"/>
    <mergeCell ref="D40:D41"/>
    <mergeCell ref="E40:E41"/>
    <mergeCell ref="F40:F41"/>
    <mergeCell ref="G40:G41"/>
    <mergeCell ref="F37:F39"/>
    <mergeCell ref="G37:G39"/>
    <mergeCell ref="AE37:AE39"/>
    <mergeCell ref="R37:R39"/>
    <mergeCell ref="S37:S39"/>
    <mergeCell ref="T37:T39"/>
    <mergeCell ref="U37:U39"/>
    <mergeCell ref="Z37:Z39"/>
    <mergeCell ref="AA37:AA39"/>
    <mergeCell ref="AB37:AB39"/>
    <mergeCell ref="AC37:AC39"/>
    <mergeCell ref="AD37:AD39"/>
    <mergeCell ref="J40:J41"/>
    <mergeCell ref="K40:K41"/>
    <mergeCell ref="L40:L41"/>
    <mergeCell ref="M40:M41"/>
    <mergeCell ref="H42:H43"/>
    <mergeCell ref="I42:I43"/>
    <mergeCell ref="X40:X41"/>
    <mergeCell ref="Y40:Y41"/>
    <mergeCell ref="T40:T41"/>
    <mergeCell ref="U40:U41"/>
    <mergeCell ref="P40:P41"/>
    <mergeCell ref="Q40:Q41"/>
    <mergeCell ref="R40:R41"/>
    <mergeCell ref="S40:S41"/>
    <mergeCell ref="D42:D43"/>
    <mergeCell ref="E42:E43"/>
    <mergeCell ref="F42:F43"/>
    <mergeCell ref="G42:G43"/>
    <mergeCell ref="AD40:AD41"/>
    <mergeCell ref="AE40:AE41"/>
    <mergeCell ref="Z40:Z41"/>
    <mergeCell ref="AA40:AA41"/>
    <mergeCell ref="AB40:AB41"/>
    <mergeCell ref="AC40:AC41"/>
    <mergeCell ref="J42:J43"/>
    <mergeCell ref="K42:K43"/>
    <mergeCell ref="L42:L43"/>
    <mergeCell ref="M42:M43"/>
    <mergeCell ref="U42:U43"/>
    <mergeCell ref="N42:N43"/>
    <mergeCell ref="O42:O43"/>
    <mergeCell ref="P42:P43"/>
    <mergeCell ref="Q42:Q43"/>
    <mergeCell ref="R42:R43"/>
    <mergeCell ref="S42:S43"/>
    <mergeCell ref="T42:T43"/>
    <mergeCell ref="Y2:AE2"/>
    <mergeCell ref="A42:C43"/>
    <mergeCell ref="AD42:AD43"/>
    <mergeCell ref="AE42:AE43"/>
    <mergeCell ref="A3:AE3"/>
    <mergeCell ref="B32:B33"/>
    <mergeCell ref="C32:C33"/>
    <mergeCell ref="V42:V43"/>
    <mergeCell ref="W42:W43"/>
    <mergeCell ref="D32:D33"/>
    <mergeCell ref="AB42:AB43"/>
    <mergeCell ref="AC42:AC43"/>
    <mergeCell ref="X42:X43"/>
    <mergeCell ref="Y42:Y43"/>
    <mergeCell ref="Z42:Z43"/>
    <mergeCell ref="AA42:AA43"/>
  </mergeCells>
  <printOptions/>
  <pageMargins left="0.16" right="0.16" top="0.22" bottom="0.15" header="0.22" footer="0.15"/>
  <pageSetup horizontalDpi="600" verticalDpi="600" orientation="landscape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2020-11-10T12:14:27Z</cp:lastPrinted>
  <dcterms:created xsi:type="dcterms:W3CDTF">1996-10-08T23:32:33Z</dcterms:created>
  <dcterms:modified xsi:type="dcterms:W3CDTF">2020-11-12T06:21:03Z</dcterms:modified>
  <cp:category/>
  <cp:version/>
  <cp:contentType/>
  <cp:contentStatus/>
</cp:coreProperties>
</file>